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Kundig.org\"/>
    </mc:Choice>
  </mc:AlternateContent>
  <xr:revisionPtr revIDLastSave="0" documentId="8_{0C188CA8-C71A-4535-88FD-D2F8F0251DCD}" xr6:coauthVersionLast="47" xr6:coauthVersionMax="47" xr10:uidLastSave="{00000000-0000-0000-0000-000000000000}"/>
  <bookViews>
    <workbookView xWindow="-120" yWindow="-120" windowWidth="29040" windowHeight="15720" xr2:uid="{FE76007D-39AE-47AD-961B-75AAA2F26693}"/>
  </bookViews>
  <sheets>
    <sheet name="Feuil1" sheetId="1" r:id="rId1"/>
  </sheets>
  <definedNames>
    <definedName name="_xlnm.Print_Area" localSheetId="0">Feuil1!$A$1:$F$20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1" i="1" l="1"/>
  <c r="BM11" i="1" s="1"/>
  <c r="BL11" i="1" s="1"/>
  <c r="BK11" i="1" s="1"/>
  <c r="BJ11" i="1" s="1"/>
  <c r="BI11" i="1" s="1"/>
  <c r="BH11" i="1" s="1"/>
  <c r="BG11" i="1" s="1"/>
  <c r="BF11" i="1" s="1"/>
  <c r="BE11" i="1" s="1"/>
  <c r="BD11" i="1" s="1"/>
  <c r="BC11" i="1" s="1"/>
  <c r="BB11" i="1" s="1"/>
  <c r="BA11" i="1" s="1"/>
  <c r="AZ11" i="1" s="1"/>
  <c r="AY11" i="1" s="1"/>
  <c r="AX11" i="1" s="1"/>
  <c r="AW11" i="1" s="1"/>
  <c r="AV11" i="1" s="1"/>
  <c r="AU11" i="1" s="1"/>
  <c r="AT11" i="1" s="1"/>
  <c r="AS11" i="1" s="1"/>
  <c r="AR11" i="1" s="1"/>
  <c r="AQ11" i="1" s="1"/>
  <c r="AP11" i="1" s="1"/>
  <c r="AO11" i="1" s="1"/>
  <c r="AN11" i="1" s="1"/>
  <c r="AM11" i="1" s="1"/>
  <c r="AL11" i="1" s="1"/>
  <c r="AK11" i="1" s="1"/>
  <c r="AJ11" i="1" s="1"/>
  <c r="AI11" i="1" s="1"/>
  <c r="AH11" i="1" s="1"/>
  <c r="AG11" i="1" s="1"/>
  <c r="AF11" i="1" s="1"/>
  <c r="AE11" i="1" s="1"/>
  <c r="AD11" i="1" s="1"/>
  <c r="AC11" i="1" s="1"/>
  <c r="AB11" i="1" s="1"/>
  <c r="AA11" i="1" s="1"/>
  <c r="Z11" i="1" s="1"/>
  <c r="Y11" i="1" s="1"/>
  <c r="X11" i="1" s="1"/>
  <c r="W11" i="1" s="1"/>
  <c r="V11" i="1" s="1"/>
  <c r="U11" i="1" s="1"/>
  <c r="T11" i="1" s="1"/>
  <c r="S11" i="1" s="1"/>
  <c r="R11" i="1" s="1"/>
  <c r="Q11" i="1" s="1"/>
  <c r="P11" i="1" s="1"/>
  <c r="O11" i="1" s="1"/>
  <c r="N11" i="1" s="1"/>
  <c r="M11" i="1" s="1"/>
  <c r="L11" i="1" s="1"/>
  <c r="K11" i="1" s="1"/>
  <c r="J11" i="1" s="1"/>
  <c r="I11" i="1" s="1"/>
  <c r="H11" i="1" s="1"/>
  <c r="H12" i="1"/>
  <c r="L6" i="1"/>
  <c r="M6" i="1" s="1"/>
  <c r="N6" i="1" s="1"/>
  <c r="O6" i="1" s="1"/>
  <c r="C7" i="1" s="1"/>
  <c r="C9" i="1" s="1"/>
  <c r="G8" i="1"/>
  <c r="G6" i="1"/>
  <c r="G5" i="1"/>
  <c r="I12" i="1" l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BO12" i="1" s="1"/>
</calcChain>
</file>

<file path=xl/sharedStrings.xml><?xml version="1.0" encoding="utf-8"?>
<sst xmlns="http://schemas.openxmlformats.org/spreadsheetml/2006/main" count="13" uniqueCount="13">
  <si>
    <t>Petit crédit</t>
  </si>
  <si>
    <t>Montant</t>
  </si>
  <si>
    <t>Taux d'intérêt</t>
  </si>
  <si>
    <t>entre CHF 1'000.00 et CHF 80'000.00</t>
  </si>
  <si>
    <t>bob Finance | Un prestataire suisse de services financiers</t>
  </si>
  <si>
    <t>Crédit privé – Demander un crédit en ligne | PostFinance Suisse</t>
  </si>
  <si>
    <t>Taux d'intérêt (mensuel)</t>
  </si>
  <si>
    <t>Durée en mois</t>
  </si>
  <si>
    <t>entre 5.90% et 10.90% en fonction de la solvabilité du client</t>
  </si>
  <si>
    <t>Mensualité</t>
  </si>
  <si>
    <t>01.12.2023 - 16:15 / PK</t>
  </si>
  <si>
    <r>
      <t xml:space="preserve">     </t>
    </r>
    <r>
      <rPr>
        <b/>
        <sz val="10"/>
        <color theme="1"/>
        <rFont val="Arial"/>
        <family val="2"/>
      </rPr>
      <t>Bob Finance est le partenaire de PostFinance</t>
    </r>
    <r>
      <rPr>
        <sz val="8"/>
        <color theme="1"/>
        <rFont val="Arial"/>
        <family val="2"/>
      </rPr>
      <t xml:space="preserve">
     Les conditions indiquées ci-dessous sont celles de Bob.
     En passant par PostFinance, les taux d'intérêt et les durées 
     sont différentes</t>
    </r>
  </si>
  <si>
    <t>entre 6 et 120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</si>
</sst>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0.0000%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2"/>
      <color theme="5" tint="0.39997558519241921"/>
      <name val="Arial"/>
      <family val="2"/>
    </font>
    <font>
      <sz val="12"/>
      <color theme="5" tint="0.39997558519241921"/>
      <name val="Arial"/>
      <family val="2"/>
    </font>
    <font>
      <b/>
      <sz val="24"/>
      <color theme="0"/>
      <name val="Arial"/>
      <family val="2"/>
    </font>
    <font>
      <b/>
      <sz val="24"/>
      <color theme="1"/>
      <name val="Arial"/>
      <family val="2"/>
    </font>
    <font>
      <b/>
      <sz val="3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5" fillId="0" borderId="0" xfId="3" applyAlignment="1">
      <alignment vertical="center"/>
    </xf>
    <xf numFmtId="0" fontId="1" fillId="0" borderId="0" xfId="0" applyFont="1" applyAlignment="1">
      <alignment horizontal="center" vertical="center"/>
    </xf>
    <xf numFmtId="10" fontId="2" fillId="0" borderId="0" xfId="0" applyNumberFormat="1" applyFont="1" applyAlignment="1">
      <alignment vertical="center"/>
    </xf>
    <xf numFmtId="169" fontId="2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10" fillId="3" borderId="0" xfId="0" applyFont="1" applyFill="1" applyAlignment="1">
      <alignment vertical="center"/>
    </xf>
    <xf numFmtId="0" fontId="5" fillId="0" borderId="0" xfId="3" applyAlignment="1">
      <alignment vertical="center" wrapText="1"/>
    </xf>
    <xf numFmtId="0" fontId="5" fillId="0" borderId="0" xfId="3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right" vertical="center"/>
    </xf>
    <xf numFmtId="43" fontId="11" fillId="0" borderId="0" xfId="0" applyNumberFormat="1" applyFont="1" applyAlignment="1">
      <alignment vertical="center"/>
    </xf>
    <xf numFmtId="43" fontId="11" fillId="0" borderId="0" xfId="1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/>
    </xf>
    <xf numFmtId="43" fontId="8" fillId="2" borderId="2" xfId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9" fontId="7" fillId="0" borderId="2" xfId="0" applyNumberFormat="1" applyFont="1" applyBorder="1" applyAlignment="1">
      <alignment vertical="center"/>
    </xf>
    <xf numFmtId="43" fontId="13" fillId="0" borderId="6" xfId="1" applyFont="1" applyBorder="1" applyAlignment="1" applyProtection="1">
      <alignment vertical="center"/>
      <protection locked="0"/>
    </xf>
    <xf numFmtId="10" fontId="13" fillId="0" borderId="4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Feuil1!$H$11:$BP$11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Feuil1!$H$12:$BP$12</c:f>
              <c:numCache>
                <c:formatCode>_(* #,##0.00_);_(* \(#,##0.00\);_(* "-"??_);_(@_)</c:formatCode>
                <c:ptCount val="61"/>
                <c:pt idx="0">
                  <c:v>30000</c:v>
                </c:pt>
                <c:pt idx="1">
                  <c:v>29616.564951298315</c:v>
                </c:pt>
                <c:pt idx="2">
                  <c:v>29229.809803038228</c:v>
                </c:pt>
                <c:pt idx="3">
                  <c:v>28839.705807036404</c:v>
                </c:pt>
                <c:pt idx="4">
                  <c:v>28446.223966183821</c:v>
                </c:pt>
                <c:pt idx="5">
                  <c:v>28049.335032290379</c:v>
                </c:pt>
                <c:pt idx="6">
                  <c:v>27649.009503910813</c:v>
                </c:pt>
                <c:pt idx="7">
                  <c:v>27245.217624151814</c:v>
                </c:pt>
                <c:pt idx="8">
                  <c:v>26837.92937846014</c:v>
                </c:pt>
                <c:pt idx="9">
                  <c:v>26427.114492391582</c:v>
                </c:pt>
                <c:pt idx="10">
                  <c:v>26012.742429360616</c:v>
                </c:pt>
                <c:pt idx="11">
                  <c:v>25594.782388370564</c:v>
                </c:pt>
                <c:pt idx="12">
                  <c:v>25173.203301724097</c:v>
                </c:pt>
                <c:pt idx="13">
                  <c:v>24747.973832713928</c:v>
                </c:pt>
                <c:pt idx="14">
                  <c:v>24319.062373293491</c:v>
                </c:pt>
                <c:pt idx="15">
                  <c:v>23886.437041727466</c:v>
                </c:pt>
                <c:pt idx="16">
                  <c:v>23450.065680221953</c:v>
                </c:pt>
                <c:pt idx="17">
                  <c:v>23009.915852534123</c:v>
                </c:pt>
                <c:pt idx="18">
                  <c:v>22565.954841561183</c:v>
                </c:pt>
                <c:pt idx="19">
                  <c:v>22118.149646908452</c:v>
                </c:pt>
                <c:pt idx="20">
                  <c:v>21666.466982436385</c:v>
                </c:pt>
                <c:pt idx="21">
                  <c:v>21210.873273786357</c:v>
                </c:pt>
                <c:pt idx="22">
                  <c:v>20751.334655885017</c:v>
                </c:pt>
                <c:pt idx="23">
                  <c:v>20287.816970427051</c:v>
                </c:pt>
                <c:pt idx="24">
                  <c:v>19820.28576333612</c:v>
                </c:pt>
                <c:pt idx="25">
                  <c:v>19348.706282203842</c:v>
                </c:pt>
                <c:pt idx="26">
                  <c:v>18873.043473706577</c:v>
                </c:pt>
                <c:pt idx="27">
                  <c:v>18393.261980999854</c:v>
                </c:pt>
                <c:pt idx="28">
                  <c:v>17909.326141090241</c:v>
                </c:pt>
                <c:pt idx="29">
                  <c:v>17421.19998218444</c:v>
                </c:pt>
                <c:pt idx="30">
                  <c:v>16928.84722101545</c:v>
                </c:pt>
                <c:pt idx="31">
                  <c:v>16432.231260145574</c:v>
                </c:pt>
                <c:pt idx="32">
                  <c:v>15931.315185246054</c:v>
                </c:pt>
                <c:pt idx="33">
                  <c:v>15426.061762353173</c:v>
                </c:pt>
                <c:pt idx="34">
                  <c:v>14916.433435100587</c:v>
                </c:pt>
                <c:pt idx="35">
                  <c:v>14402.392321927702</c:v>
                </c:pt>
                <c:pt idx="36">
                  <c:v>13883.900213263862</c:v>
                </c:pt>
                <c:pt idx="37">
                  <c:v>13360.918568688166</c:v>
                </c:pt>
                <c:pt idx="38">
                  <c:v>12833.4085140647</c:v>
                </c:pt>
                <c:pt idx="39">
                  <c:v>12301.330838652946</c:v>
                </c:pt>
                <c:pt idx="40">
                  <c:v>11764.645992193184</c:v>
                </c:pt>
                <c:pt idx="41">
                  <c:v>11223.31408196665</c:v>
                </c:pt>
                <c:pt idx="42">
                  <c:v>10677.294869830241</c:v>
                </c:pt>
                <c:pt idx="43">
                  <c:v>10126.547769225546</c:v>
                </c:pt>
                <c:pt idx="44">
                  <c:v>9571.0318421619777</c:v>
                </c:pt>
                <c:pt idx="45">
                  <c:v>9010.7057961737719</c:v>
                </c:pt>
                <c:pt idx="46">
                  <c:v>8445.527981250656</c:v>
                </c:pt>
                <c:pt idx="47">
                  <c:v>7875.4563867419283</c:v>
                </c:pt>
                <c:pt idx="48">
                  <c:v>7300.4486382337291</c:v>
                </c:pt>
                <c:pt idx="49">
                  <c:v>6720.4619943992839</c:v>
                </c:pt>
                <c:pt idx="50">
                  <c:v>6135.4533438218614</c:v>
                </c:pt>
                <c:pt idx="51">
                  <c:v>5545.3792017902269</c:v>
                </c:pt>
                <c:pt idx="52">
                  <c:v>4950.1957070663511</c:v>
                </c:pt>
                <c:pt idx="53">
                  <c:v>4349.858618625125</c:v>
                </c:pt>
                <c:pt idx="54">
                  <c:v>3744.3233123658492</c:v>
                </c:pt>
                <c:pt idx="55">
                  <c:v>3133.544777795245</c:v>
                </c:pt>
                <c:pt idx="56">
                  <c:v>2517.4776146817476</c:v>
                </c:pt>
                <c:pt idx="57">
                  <c:v>1896.0760296808278</c:v>
                </c:pt>
                <c:pt idx="58">
                  <c:v>1269.2938329310925</c:v>
                </c:pt>
                <c:pt idx="59">
                  <c:v>637.08443462091236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0-475A-99E3-484A6F811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785599"/>
        <c:axId val="1027082719"/>
      </c:barChart>
      <c:catAx>
        <c:axId val="101978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7082719"/>
        <c:crosses val="autoZero"/>
        <c:auto val="1"/>
        <c:lblAlgn val="ctr"/>
        <c:lblOffset val="100"/>
        <c:noMultiLvlLbl val="0"/>
      </c:catAx>
      <c:valAx>
        <c:axId val="102708271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978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38099</xdr:colOff>
      <xdr:row>1</xdr:row>
      <xdr:rowOff>9524</xdr:rowOff>
    </xdr:from>
    <xdr:to>
      <xdr:col>4</xdr:col>
      <xdr:colOff>2710660</xdr:colOff>
      <xdr:row>2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4DFCF6-07CB-3B5A-FA28-ABA381F96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49" y="66674"/>
          <a:ext cx="2672561" cy="619126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0</xdr:rowOff>
    </xdr:from>
    <xdr:to>
      <xdr:col>2</xdr:col>
      <xdr:colOff>1996906</xdr:colOff>
      <xdr:row>2</xdr:row>
      <xdr:rowOff>19049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1033C72-3B54-EAE0-E142-285AC288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57150"/>
          <a:ext cx="1968331" cy="647699"/>
        </a:xfrm>
        <a:prstGeom prst="rect">
          <a:avLst/>
        </a:prstGeom>
      </xdr:spPr>
    </xdr:pic>
    <xdr:clientData/>
  </xdr:twoCellAnchor>
  <xdr:twoCellAnchor>
    <xdr:from>
      <xdr:col>2</xdr:col>
      <xdr:colOff>2152649</xdr:colOff>
      <xdr:row>1</xdr:row>
      <xdr:rowOff>114300</xdr:rowOff>
    </xdr:from>
    <xdr:to>
      <xdr:col>3</xdr:col>
      <xdr:colOff>9525</xdr:colOff>
      <xdr:row>1</xdr:row>
      <xdr:rowOff>542925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id="{58477767-DE94-01E2-3092-49CD96C34EA0}"/>
            </a:ext>
          </a:extLst>
        </xdr:cNvPr>
        <xdr:cNvSpPr/>
      </xdr:nvSpPr>
      <xdr:spPr>
        <a:xfrm>
          <a:off x="5591174" y="171450"/>
          <a:ext cx="571501" cy="4286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0</xdr:col>
      <xdr:colOff>57149</xdr:colOff>
      <xdr:row>10</xdr:row>
      <xdr:rowOff>61912</xdr:rowOff>
    </xdr:from>
    <xdr:to>
      <xdr:col>4</xdr:col>
      <xdr:colOff>2714624</xdr:colOff>
      <xdr:row>18</xdr:row>
      <xdr:rowOff>233362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1DFFAC6-6AB4-5375-384B-EBD67D41F4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2</xdr:row>
      <xdr:rowOff>76200</xdr:rowOff>
    </xdr:from>
    <xdr:to>
      <xdr:col>1</xdr:col>
      <xdr:colOff>3286125</xdr:colOff>
      <xdr:row>2</xdr:row>
      <xdr:rowOff>809625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ACA62FB-2F9E-2184-BD80-DD209EACA604}"/>
            </a:ext>
          </a:extLst>
        </xdr:cNvPr>
        <xdr:cNvSpPr/>
      </xdr:nvSpPr>
      <xdr:spPr>
        <a:xfrm>
          <a:off x="66675" y="762000"/>
          <a:ext cx="3276600" cy="733425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stfinance.ch/fr/particuliers/produits/credits/credit-prive-postfinance.html" TargetMode="External"/><Relationship Id="rId1" Type="http://schemas.openxmlformats.org/officeDocument/2006/relationships/hyperlink" Target="https://bob.ch/fr/clients-priv%C3%A9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7286-7966-4F42-BDA3-7381043426BB}">
  <dimension ref="B1:BP37"/>
  <sheetViews>
    <sheetView showGridLines="0" tabSelected="1" workbookViewId="0">
      <selection activeCell="M3" sqref="M3"/>
    </sheetView>
  </sheetViews>
  <sheetFormatPr baseColWidth="10" defaultRowHeight="15" x14ac:dyDescent="0.25"/>
  <cols>
    <col min="1" max="1" width="0.85546875" style="1" customWidth="1"/>
    <col min="2" max="2" width="50.7109375" style="1" customWidth="1"/>
    <col min="3" max="3" width="40.7109375" style="1" customWidth="1"/>
    <col min="4" max="4" width="1.7109375" style="1" customWidth="1"/>
    <col min="5" max="5" width="40.7109375" style="1" customWidth="1"/>
    <col min="6" max="6" width="0.85546875" style="1" customWidth="1"/>
    <col min="7" max="7" width="11.42578125" style="1"/>
    <col min="8" max="8" width="12.7109375" style="1" bestFit="1" customWidth="1"/>
    <col min="9" max="9" width="13.85546875" style="1" bestFit="1" customWidth="1"/>
    <col min="10" max="10" width="12.7109375" style="1" bestFit="1" customWidth="1"/>
    <col min="11" max="11" width="11.42578125" style="1"/>
    <col min="12" max="12" width="12.85546875" style="1" bestFit="1" customWidth="1"/>
    <col min="13" max="16384" width="11.42578125" style="1"/>
  </cols>
  <sheetData>
    <row r="1" spans="2:68" ht="4.5" customHeight="1" x14ac:dyDescent="0.25"/>
    <row r="2" spans="2:68" s="2" customFormat="1" ht="50.1" customHeight="1" x14ac:dyDescent="0.25">
      <c r="B2" s="10" t="s">
        <v>0</v>
      </c>
      <c r="E2" s="5"/>
    </row>
    <row r="3" spans="2:68" s="2" customFormat="1" ht="69.95" customHeight="1" x14ac:dyDescent="0.25">
      <c r="B3" s="17" t="s">
        <v>11</v>
      </c>
      <c r="C3" s="11" t="s">
        <v>5</v>
      </c>
      <c r="D3" s="4"/>
      <c r="E3" s="12" t="s">
        <v>4</v>
      </c>
    </row>
    <row r="4" spans="2:68" s="2" customFormat="1" ht="4.5" customHeight="1" thickBot="1" x14ac:dyDescent="0.3"/>
    <row r="5" spans="2:68" s="2" customFormat="1" ht="39.950000000000003" customHeight="1" thickBot="1" x14ac:dyDescent="0.3">
      <c r="B5" s="21" t="s">
        <v>1</v>
      </c>
      <c r="C5" s="25">
        <v>30000</v>
      </c>
      <c r="D5" s="9"/>
      <c r="E5" s="8" t="s">
        <v>3</v>
      </c>
      <c r="G5" s="2">
        <f>IF(OR(C5&lt;I5,C5&gt;J5)=TRUE,1,0)</f>
        <v>0</v>
      </c>
      <c r="I5" s="3">
        <v>1000</v>
      </c>
      <c r="J5" s="3">
        <v>80000</v>
      </c>
    </row>
    <row r="6" spans="2:68" s="2" customFormat="1" ht="39.950000000000003" customHeight="1" x14ac:dyDescent="0.25">
      <c r="B6" s="20" t="s">
        <v>2</v>
      </c>
      <c r="C6" s="26">
        <v>0.109</v>
      </c>
      <c r="D6" s="8"/>
      <c r="E6" s="13" t="s">
        <v>8</v>
      </c>
      <c r="G6" s="2">
        <f>IF(OR(C6&lt;I6,C6&gt;J6)=TRUE,1,0)</f>
        <v>0</v>
      </c>
      <c r="I6" s="6">
        <v>5.8999999999999997E-2</v>
      </c>
      <c r="J6" s="6">
        <v>0.109</v>
      </c>
      <c r="L6" s="6">
        <f>+C6</f>
        <v>0.109</v>
      </c>
      <c r="M6" s="6">
        <f>1+L6</f>
        <v>1.109</v>
      </c>
      <c r="N6" s="2">
        <f>POWER(M6,1/12)</f>
        <v>1.0086588317099439</v>
      </c>
      <c r="O6" s="7">
        <f>+N6-1</f>
        <v>8.6588317099438594E-3</v>
      </c>
    </row>
    <row r="7" spans="2:68" s="2" customFormat="1" ht="15" customHeight="1" thickBot="1" x14ac:dyDescent="0.3">
      <c r="B7" s="23" t="s">
        <v>6</v>
      </c>
      <c r="C7" s="24">
        <f>+O6</f>
        <v>8.6588317099438594E-3</v>
      </c>
      <c r="D7" s="8"/>
      <c r="E7" s="8"/>
    </row>
    <row r="8" spans="2:68" s="2" customFormat="1" ht="39.950000000000003" customHeight="1" thickBot="1" x14ac:dyDescent="0.3">
      <c r="B8" s="22" t="s">
        <v>7</v>
      </c>
      <c r="C8" s="27">
        <v>60</v>
      </c>
      <c r="D8" s="8"/>
      <c r="E8" s="8" t="s">
        <v>12</v>
      </c>
      <c r="G8" s="2">
        <f>IF(OR(C8&lt;I8,C8&gt;J8)=TRUE,1,0)</f>
        <v>0</v>
      </c>
      <c r="I8" s="2">
        <v>6</v>
      </c>
      <c r="J8" s="2">
        <v>120</v>
      </c>
    </row>
    <row r="9" spans="2:68" s="2" customFormat="1" ht="39.950000000000003" customHeight="1" thickBot="1" x14ac:dyDescent="0.3">
      <c r="B9" s="18" t="s">
        <v>9</v>
      </c>
      <c r="C9" s="19">
        <f>-ROUNDUP(PMT(C7,C8,C5),1)</f>
        <v>643.20000000000005</v>
      </c>
    </row>
    <row r="10" spans="2:68" s="2" customFormat="1" ht="9" customHeight="1" x14ac:dyDescent="0.25"/>
    <row r="11" spans="2:68" s="2" customFormat="1" ht="24.95" customHeight="1" x14ac:dyDescent="0.25">
      <c r="H11" s="2">
        <f t="shared" ref="H11:BM11" si="0">+I11-1</f>
        <v>0</v>
      </c>
      <c r="I11" s="2">
        <f t="shared" si="0"/>
        <v>1</v>
      </c>
      <c r="J11" s="2">
        <f t="shared" si="0"/>
        <v>2</v>
      </c>
      <c r="K11" s="2">
        <f t="shared" si="0"/>
        <v>3</v>
      </c>
      <c r="L11" s="2">
        <f t="shared" si="0"/>
        <v>4</v>
      </c>
      <c r="M11" s="2">
        <f t="shared" si="0"/>
        <v>5</v>
      </c>
      <c r="N11" s="2">
        <f t="shared" si="0"/>
        <v>6</v>
      </c>
      <c r="O11" s="2">
        <f t="shared" si="0"/>
        <v>7</v>
      </c>
      <c r="P11" s="2">
        <f t="shared" si="0"/>
        <v>8</v>
      </c>
      <c r="Q11" s="2">
        <f t="shared" si="0"/>
        <v>9</v>
      </c>
      <c r="R11" s="2">
        <f t="shared" si="0"/>
        <v>10</v>
      </c>
      <c r="S11" s="2">
        <f t="shared" si="0"/>
        <v>11</v>
      </c>
      <c r="T11" s="2">
        <f t="shared" si="0"/>
        <v>12</v>
      </c>
      <c r="U11" s="2">
        <f t="shared" si="0"/>
        <v>13</v>
      </c>
      <c r="V11" s="2">
        <f t="shared" si="0"/>
        <v>14</v>
      </c>
      <c r="W11" s="2">
        <f t="shared" si="0"/>
        <v>15</v>
      </c>
      <c r="X11" s="2">
        <f t="shared" si="0"/>
        <v>16</v>
      </c>
      <c r="Y11" s="2">
        <f t="shared" si="0"/>
        <v>17</v>
      </c>
      <c r="Z11" s="2">
        <f t="shared" si="0"/>
        <v>18</v>
      </c>
      <c r="AA11" s="2">
        <f t="shared" si="0"/>
        <v>19</v>
      </c>
      <c r="AB11" s="2">
        <f t="shared" si="0"/>
        <v>20</v>
      </c>
      <c r="AC11" s="2">
        <f t="shared" si="0"/>
        <v>21</v>
      </c>
      <c r="AD11" s="2">
        <f t="shared" si="0"/>
        <v>22</v>
      </c>
      <c r="AE11" s="2">
        <f t="shared" si="0"/>
        <v>23</v>
      </c>
      <c r="AF11" s="2">
        <f t="shared" si="0"/>
        <v>24</v>
      </c>
      <c r="AG11" s="2">
        <f t="shared" si="0"/>
        <v>25</v>
      </c>
      <c r="AH11" s="2">
        <f t="shared" si="0"/>
        <v>26</v>
      </c>
      <c r="AI11" s="2">
        <f t="shared" si="0"/>
        <v>27</v>
      </c>
      <c r="AJ11" s="2">
        <f t="shared" si="0"/>
        <v>28</v>
      </c>
      <c r="AK11" s="2">
        <f t="shared" si="0"/>
        <v>29</v>
      </c>
      <c r="AL11" s="2">
        <f t="shared" si="0"/>
        <v>30</v>
      </c>
      <c r="AM11" s="2">
        <f t="shared" si="0"/>
        <v>31</v>
      </c>
      <c r="AN11" s="2">
        <f t="shared" si="0"/>
        <v>32</v>
      </c>
      <c r="AO11" s="2">
        <f t="shared" si="0"/>
        <v>33</v>
      </c>
      <c r="AP11" s="2">
        <f t="shared" si="0"/>
        <v>34</v>
      </c>
      <c r="AQ11" s="2">
        <f t="shared" si="0"/>
        <v>35</v>
      </c>
      <c r="AR11" s="2">
        <f t="shared" si="0"/>
        <v>36</v>
      </c>
      <c r="AS11" s="2">
        <f t="shared" si="0"/>
        <v>37</v>
      </c>
      <c r="AT11" s="2">
        <f t="shared" si="0"/>
        <v>38</v>
      </c>
      <c r="AU11" s="2">
        <f t="shared" si="0"/>
        <v>39</v>
      </c>
      <c r="AV11" s="2">
        <f t="shared" si="0"/>
        <v>40</v>
      </c>
      <c r="AW11" s="2">
        <f t="shared" si="0"/>
        <v>41</v>
      </c>
      <c r="AX11" s="2">
        <f t="shared" si="0"/>
        <v>42</v>
      </c>
      <c r="AY11" s="2">
        <f t="shared" si="0"/>
        <v>43</v>
      </c>
      <c r="AZ11" s="2">
        <f t="shared" si="0"/>
        <v>44</v>
      </c>
      <c r="BA11" s="2">
        <f t="shared" si="0"/>
        <v>45</v>
      </c>
      <c r="BB11" s="2">
        <f t="shared" si="0"/>
        <v>46</v>
      </c>
      <c r="BC11" s="2">
        <f t="shared" si="0"/>
        <v>47</v>
      </c>
      <c r="BD11" s="2">
        <f t="shared" si="0"/>
        <v>48</v>
      </c>
      <c r="BE11" s="2">
        <f t="shared" si="0"/>
        <v>49</v>
      </c>
      <c r="BF11" s="2">
        <f t="shared" si="0"/>
        <v>50</v>
      </c>
      <c r="BG11" s="2">
        <f t="shared" si="0"/>
        <v>51</v>
      </c>
      <c r="BH11" s="2">
        <f t="shared" si="0"/>
        <v>52</v>
      </c>
      <c r="BI11" s="2">
        <f t="shared" si="0"/>
        <v>53</v>
      </c>
      <c r="BJ11" s="2">
        <f t="shared" si="0"/>
        <v>54</v>
      </c>
      <c r="BK11" s="2">
        <f t="shared" si="0"/>
        <v>55</v>
      </c>
      <c r="BL11" s="2">
        <f t="shared" si="0"/>
        <v>56</v>
      </c>
      <c r="BM11" s="2">
        <f t="shared" si="0"/>
        <v>57</v>
      </c>
      <c r="BN11" s="2">
        <f>+BO11-1</f>
        <v>58</v>
      </c>
      <c r="BO11" s="2">
        <v>59</v>
      </c>
      <c r="BP11" s="2">
        <v>60</v>
      </c>
    </row>
    <row r="12" spans="2:68" s="2" customFormat="1" ht="24.95" customHeight="1" x14ac:dyDescent="0.25">
      <c r="H12" s="15">
        <f>+C5</f>
        <v>30000</v>
      </c>
      <c r="I12" s="16">
        <f>+H12*(1+$C$7)-$C$9</f>
        <v>29616.564951298315</v>
      </c>
      <c r="J12" s="16">
        <f>+I12*(1+$C$7)-$C$9</f>
        <v>29229.809803038228</v>
      </c>
      <c r="K12" s="16">
        <f>+J12*(1+$C$7)-$C$9</f>
        <v>28839.705807036404</v>
      </c>
      <c r="L12" s="16">
        <f>+K12*(1+$C$7)-$C$9</f>
        <v>28446.223966183821</v>
      </c>
      <c r="M12" s="16">
        <f>+L12*(1+$C$7)-$C$9</f>
        <v>28049.335032290379</v>
      </c>
      <c r="N12" s="16">
        <f>+M12*(1+$C$7)-$C$9</f>
        <v>27649.009503910813</v>
      </c>
      <c r="O12" s="16">
        <f>IF(O11&gt;$C$8,0,(N12*(1+$C$7)-$C$9))</f>
        <v>27245.217624151814</v>
      </c>
      <c r="P12" s="16">
        <f t="shared" ref="P12:BO12" si="1">IF(P11&gt;$C$8,0,(O12*(1+$C$7)-$C$9))</f>
        <v>26837.92937846014</v>
      </c>
      <c r="Q12" s="16">
        <f t="shared" si="1"/>
        <v>26427.114492391582</v>
      </c>
      <c r="R12" s="16">
        <f t="shared" si="1"/>
        <v>26012.742429360616</v>
      </c>
      <c r="S12" s="16">
        <f t="shared" si="1"/>
        <v>25594.782388370564</v>
      </c>
      <c r="T12" s="16">
        <f t="shared" si="1"/>
        <v>25173.203301724097</v>
      </c>
      <c r="U12" s="16">
        <f t="shared" si="1"/>
        <v>24747.973832713928</v>
      </c>
      <c r="V12" s="16">
        <f t="shared" si="1"/>
        <v>24319.062373293491</v>
      </c>
      <c r="W12" s="16">
        <f t="shared" si="1"/>
        <v>23886.437041727466</v>
      </c>
      <c r="X12" s="16">
        <f t="shared" si="1"/>
        <v>23450.065680221953</v>
      </c>
      <c r="Y12" s="16">
        <f t="shared" si="1"/>
        <v>23009.915852534123</v>
      </c>
      <c r="Z12" s="16">
        <f t="shared" si="1"/>
        <v>22565.954841561183</v>
      </c>
      <c r="AA12" s="16">
        <f t="shared" si="1"/>
        <v>22118.149646908452</v>
      </c>
      <c r="AB12" s="16">
        <f t="shared" si="1"/>
        <v>21666.466982436385</v>
      </c>
      <c r="AC12" s="16">
        <f t="shared" si="1"/>
        <v>21210.873273786357</v>
      </c>
      <c r="AD12" s="16">
        <f t="shared" si="1"/>
        <v>20751.334655885017</v>
      </c>
      <c r="AE12" s="16">
        <f t="shared" si="1"/>
        <v>20287.816970427051</v>
      </c>
      <c r="AF12" s="16">
        <f t="shared" si="1"/>
        <v>19820.28576333612</v>
      </c>
      <c r="AG12" s="16">
        <f t="shared" si="1"/>
        <v>19348.706282203842</v>
      </c>
      <c r="AH12" s="16">
        <f t="shared" si="1"/>
        <v>18873.043473706577</v>
      </c>
      <c r="AI12" s="16">
        <f t="shared" si="1"/>
        <v>18393.261980999854</v>
      </c>
      <c r="AJ12" s="16">
        <f t="shared" si="1"/>
        <v>17909.326141090241</v>
      </c>
      <c r="AK12" s="16">
        <f t="shared" si="1"/>
        <v>17421.19998218444</v>
      </c>
      <c r="AL12" s="16">
        <f t="shared" si="1"/>
        <v>16928.84722101545</v>
      </c>
      <c r="AM12" s="16">
        <f t="shared" si="1"/>
        <v>16432.231260145574</v>
      </c>
      <c r="AN12" s="16">
        <f t="shared" si="1"/>
        <v>15931.315185246054</v>
      </c>
      <c r="AO12" s="16">
        <f t="shared" si="1"/>
        <v>15426.061762353173</v>
      </c>
      <c r="AP12" s="16">
        <f t="shared" si="1"/>
        <v>14916.433435100587</v>
      </c>
      <c r="AQ12" s="16">
        <f t="shared" si="1"/>
        <v>14402.392321927702</v>
      </c>
      <c r="AR12" s="16">
        <f t="shared" si="1"/>
        <v>13883.900213263862</v>
      </c>
      <c r="AS12" s="16">
        <f t="shared" si="1"/>
        <v>13360.918568688166</v>
      </c>
      <c r="AT12" s="16">
        <f t="shared" si="1"/>
        <v>12833.4085140647</v>
      </c>
      <c r="AU12" s="16">
        <f t="shared" si="1"/>
        <v>12301.330838652946</v>
      </c>
      <c r="AV12" s="16">
        <f t="shared" si="1"/>
        <v>11764.645992193184</v>
      </c>
      <c r="AW12" s="16">
        <f t="shared" si="1"/>
        <v>11223.31408196665</v>
      </c>
      <c r="AX12" s="16">
        <f t="shared" si="1"/>
        <v>10677.294869830241</v>
      </c>
      <c r="AY12" s="16">
        <f t="shared" si="1"/>
        <v>10126.547769225546</v>
      </c>
      <c r="AZ12" s="16">
        <f t="shared" si="1"/>
        <v>9571.0318421619777</v>
      </c>
      <c r="BA12" s="16">
        <f t="shared" si="1"/>
        <v>9010.7057961737719</v>
      </c>
      <c r="BB12" s="16">
        <f t="shared" si="1"/>
        <v>8445.527981250656</v>
      </c>
      <c r="BC12" s="16">
        <f t="shared" si="1"/>
        <v>7875.4563867419283</v>
      </c>
      <c r="BD12" s="16">
        <f t="shared" si="1"/>
        <v>7300.4486382337291</v>
      </c>
      <c r="BE12" s="16">
        <f t="shared" si="1"/>
        <v>6720.4619943992839</v>
      </c>
      <c r="BF12" s="16">
        <f t="shared" si="1"/>
        <v>6135.4533438218614</v>
      </c>
      <c r="BG12" s="16">
        <f t="shared" si="1"/>
        <v>5545.3792017902269</v>
      </c>
      <c r="BH12" s="16">
        <f t="shared" si="1"/>
        <v>4950.1957070663511</v>
      </c>
      <c r="BI12" s="16">
        <f t="shared" si="1"/>
        <v>4349.858618625125</v>
      </c>
      <c r="BJ12" s="16">
        <f t="shared" si="1"/>
        <v>3744.3233123658492</v>
      </c>
      <c r="BK12" s="16">
        <f t="shared" si="1"/>
        <v>3133.544777795245</v>
      </c>
      <c r="BL12" s="16">
        <f t="shared" si="1"/>
        <v>2517.4776146817476</v>
      </c>
      <c r="BM12" s="16">
        <f t="shared" si="1"/>
        <v>1896.0760296808278</v>
      </c>
      <c r="BN12" s="16">
        <f t="shared" si="1"/>
        <v>1269.2938329310925</v>
      </c>
      <c r="BO12" s="16">
        <f t="shared" si="1"/>
        <v>637.08443462091236</v>
      </c>
      <c r="BP12" s="16">
        <v>0</v>
      </c>
    </row>
    <row r="13" spans="2:68" s="2" customFormat="1" ht="24.95" customHeight="1" x14ac:dyDescent="0.25"/>
    <row r="14" spans="2:68" s="2" customFormat="1" ht="24.95" customHeight="1" x14ac:dyDescent="0.25"/>
    <row r="15" spans="2:68" s="2" customFormat="1" ht="20.100000000000001" customHeight="1" x14ac:dyDescent="0.25"/>
    <row r="16" spans="2:68" s="2" customFormat="1" ht="24.95" customHeight="1" x14ac:dyDescent="0.25"/>
    <row r="17" spans="5:5" s="2" customFormat="1" ht="24.95" customHeight="1" x14ac:dyDescent="0.25"/>
    <row r="18" spans="5:5" s="2" customFormat="1" ht="24.95" customHeight="1" x14ac:dyDescent="0.25"/>
    <row r="19" spans="5:5" s="2" customFormat="1" ht="20.100000000000001" customHeight="1" x14ac:dyDescent="0.25"/>
    <row r="20" spans="5:5" s="2" customFormat="1" ht="24.95" customHeight="1" x14ac:dyDescent="0.25">
      <c r="E20" s="14" t="s">
        <v>10</v>
      </c>
    </row>
    <row r="21" spans="5:5" s="2" customFormat="1" ht="24.95" customHeight="1" x14ac:dyDescent="0.25"/>
    <row r="22" spans="5:5" s="2" customFormat="1" ht="24.95" customHeight="1" x14ac:dyDescent="0.25"/>
    <row r="23" spans="5:5" s="2" customFormat="1" ht="24.95" customHeight="1" x14ac:dyDescent="0.25"/>
    <row r="24" spans="5:5" s="2" customFormat="1" ht="24.95" customHeight="1" x14ac:dyDescent="0.25"/>
    <row r="25" spans="5:5" s="2" customFormat="1" ht="24.95" customHeight="1" x14ac:dyDescent="0.25"/>
    <row r="26" spans="5:5" s="2" customFormat="1" ht="24.95" customHeight="1" x14ac:dyDescent="0.25"/>
    <row r="27" spans="5:5" s="2" customFormat="1" ht="24.95" customHeight="1" x14ac:dyDescent="0.25"/>
    <row r="28" spans="5:5" s="2" customFormat="1" ht="24.95" customHeight="1" x14ac:dyDescent="0.25"/>
    <row r="29" spans="5:5" s="2" customFormat="1" ht="24.95" customHeight="1" x14ac:dyDescent="0.25"/>
    <row r="30" spans="5:5" s="2" customFormat="1" ht="24.95" customHeight="1" x14ac:dyDescent="0.25"/>
    <row r="31" spans="5:5" s="2" customFormat="1" ht="24.95" customHeight="1" x14ac:dyDescent="0.25"/>
    <row r="32" spans="5:5" s="2" customFormat="1" ht="24.95" customHeight="1" x14ac:dyDescent="0.25"/>
    <row r="33" s="2" customFormat="1" ht="24.95" customHeight="1" x14ac:dyDescent="0.25"/>
    <row r="34" s="2" customFormat="1" ht="24.95" customHeight="1" x14ac:dyDescent="0.25"/>
    <row r="35" s="2" customFormat="1" ht="24.95" customHeight="1" x14ac:dyDescent="0.25"/>
    <row r="36" s="2" customFormat="1" ht="24.95" customHeight="1" x14ac:dyDescent="0.25"/>
    <row r="37" s="2" customFormat="1" ht="24.95" customHeight="1" x14ac:dyDescent="0.25"/>
  </sheetData>
  <sheetProtection sheet="1" objects="1" scenarios="1"/>
  <conditionalFormatting sqref="C5">
    <cfRule type="expression" dxfId="2" priority="3">
      <formula>$G$5=1</formula>
    </cfRule>
  </conditionalFormatting>
  <conditionalFormatting sqref="C6">
    <cfRule type="expression" dxfId="1" priority="2">
      <formula>$G$6=1</formula>
    </cfRule>
  </conditionalFormatting>
  <conditionalFormatting sqref="C8">
    <cfRule type="expression" dxfId="0" priority="1">
      <formula>$G$8=1</formula>
    </cfRule>
  </conditionalFormatting>
  <hyperlinks>
    <hyperlink ref="E3" r:id="rId1" display="https://bob.ch/fr/clients-priv%C3%A9s/" xr:uid="{49EF9747-8F07-40A4-8E50-97E1FE35A6D7}"/>
    <hyperlink ref="C3" r:id="rId2" display="https://www.postfinance.ch/fr/particuliers/produits/credits/credit-prive-postfinance.html" xr:uid="{4D2AE3B6-BF5E-4A96-BFCB-9851C9B1237B}"/>
  </hyperlinks>
  <pageMargins left="0.39370078740157483" right="0.19685039370078741" top="0.59055118110236227" bottom="0.19685039370078741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2023-12-01T15:40:16Z</cp:lastPrinted>
  <dcterms:created xsi:type="dcterms:W3CDTF">2023-11-21T07:33:33Z</dcterms:created>
  <dcterms:modified xsi:type="dcterms:W3CDTF">2023-12-01T15:41:24Z</dcterms:modified>
</cp:coreProperties>
</file>