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DRIVE1\Sites Internet\Kundig.org\"/>
    </mc:Choice>
  </mc:AlternateContent>
  <xr:revisionPtr revIDLastSave="0" documentId="13_ncr:1_{74CED797-79CC-45FD-954F-20AF8DCB5309}" xr6:coauthVersionLast="47" xr6:coauthVersionMax="47" xr10:uidLastSave="{00000000-0000-0000-0000-000000000000}"/>
  <bookViews>
    <workbookView xWindow="-120" yWindow="-120" windowWidth="29040" windowHeight="15720" xr2:uid="{90758269-214C-4712-A968-4325B7F5A3DC}"/>
  </bookViews>
  <sheets>
    <sheet name="Feuil1" sheetId="1" r:id="rId1"/>
  </sheets>
  <definedNames>
    <definedName name="Tabelle_Ouverture">Feuil1!$P$5:$Q$15</definedName>
    <definedName name="_xlnm.Print_Area" localSheetId="0">Feuil1!$A$1:$M$27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I24" i="1"/>
  <c r="P6" i="1"/>
  <c r="P7" i="1" s="1"/>
  <c r="P8" i="1" s="1"/>
  <c r="P9" i="1" s="1"/>
  <c r="P10" i="1" s="1"/>
  <c r="P12" i="1" s="1"/>
  <c r="P13" i="1" s="1"/>
  <c r="P14" i="1" s="1"/>
  <c r="P15" i="1" s="1"/>
  <c r="Q14" i="1"/>
  <c r="Q13" i="1" s="1"/>
  <c r="Q12" i="1" s="1"/>
  <c r="Q11" i="1" s="1"/>
  <c r="Q10" i="1" s="1"/>
  <c r="Q9" i="1" s="1"/>
  <c r="Q8" i="1" s="1"/>
  <c r="Q7" i="1" s="1"/>
  <c r="Q6" i="1" s="1"/>
  <c r="Q5" i="1" s="1"/>
  <c r="Q23" i="1"/>
  <c r="I23" i="1" s="1"/>
  <c r="Q21" i="1"/>
  <c r="I21" i="1" s="1"/>
  <c r="O25" i="1"/>
  <c r="O24" i="1"/>
  <c r="O23" i="1"/>
  <c r="O22" i="1"/>
  <c r="O21" i="1"/>
  <c r="C4" i="1"/>
  <c r="D4" i="1" s="1"/>
  <c r="E4" i="1" s="1"/>
  <c r="F4" i="1" s="1"/>
  <c r="G4" i="1" s="1"/>
  <c r="H4" i="1" s="1"/>
  <c r="I4" i="1" s="1"/>
  <c r="J4" i="1" s="1"/>
  <c r="K4" i="1" s="1"/>
  <c r="L4" i="1" s="1"/>
  <c r="K5" i="1"/>
  <c r="J5" i="1" s="1"/>
  <c r="I5" i="1" s="1"/>
  <c r="H5" i="1" s="1"/>
  <c r="G5" i="1" s="1"/>
  <c r="F5" i="1" s="1"/>
  <c r="E5" i="1" s="1"/>
  <c r="D5" i="1" s="1"/>
  <c r="C5" i="1" s="1"/>
  <c r="B5" i="1" s="1"/>
  <c r="G24" i="1" l="1"/>
  <c r="K24" i="1" s="1"/>
  <c r="K23" i="1" s="1"/>
</calcChain>
</file>

<file path=xl/sharedStrings.xml><?xml version="1.0" encoding="utf-8"?>
<sst xmlns="http://schemas.openxmlformats.org/spreadsheetml/2006/main" count="13" uniqueCount="13">
  <si>
    <t>Ouverture</t>
  </si>
  <si>
    <t>ISO</t>
  </si>
  <si>
    <t>Vitesse</t>
  </si>
  <si>
    <t>1/1000</t>
  </si>
  <si>
    <t>1/500</t>
  </si>
  <si>
    <t>1/250</t>
  </si>
  <si>
    <t>1/125</t>
  </si>
  <si>
    <t>1/60</t>
  </si>
  <si>
    <t>Exemples</t>
  </si>
  <si>
    <t>Priorité à l'ouverture
et à la vitesse</t>
  </si>
  <si>
    <t>IL</t>
  </si>
  <si>
    <t>1/50</t>
  </si>
  <si>
    <t>Version 1.0 / 29.12.2023 12:15 /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</si>
</sst>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1" fillId="4" borderId="1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3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2" borderId="13" xfId="0" applyNumberFormat="1" applyFont="1" applyFill="1" applyBorder="1" applyAlignment="1" applyProtection="1">
      <alignment horizontal="center" vertical="center"/>
      <protection locked="0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 applyProtection="1">
      <alignment horizontal="center" vertical="center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quotePrefix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Quantité de lumière selon </a:t>
            </a:r>
            <a:r>
              <a:rPr lang="en-US" b="1"/>
              <a:t>OUVERTURE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Feuil1!$B$4:$L$4</c:f>
              <c:numCache>
                <c:formatCode>0.0</c:formatCode>
                <c:ptCount val="11"/>
                <c:pt idx="0">
                  <c:v>1</c:v>
                </c:pt>
                <c:pt idx="1">
                  <c:v>1.4142135623730951</c:v>
                </c:pt>
                <c:pt idx="2">
                  <c:v>2.0000000000000004</c:v>
                </c:pt>
                <c:pt idx="3">
                  <c:v>2.8284271247461907</c:v>
                </c:pt>
                <c:pt idx="4">
                  <c:v>4.0000000000000009</c:v>
                </c:pt>
                <c:pt idx="5">
                  <c:v>5.6568542494923815</c:v>
                </c:pt>
                <c:pt idx="6">
                  <c:v>8.0000000000000018</c:v>
                </c:pt>
                <c:pt idx="7">
                  <c:v>11.313708498984763</c:v>
                </c:pt>
                <c:pt idx="8">
                  <c:v>16.000000000000004</c:v>
                </c:pt>
                <c:pt idx="9">
                  <c:v>22.627416997969526</c:v>
                </c:pt>
                <c:pt idx="10">
                  <c:v>32.000000000000007</c:v>
                </c:pt>
              </c:numCache>
            </c:numRef>
          </c:cat>
          <c:val>
            <c:numRef>
              <c:f>Feuil1!$B$5:$L$5</c:f>
              <c:numCache>
                <c:formatCode>General</c:formatCode>
                <c:ptCount val="11"/>
                <c:pt idx="0">
                  <c:v>1024</c:v>
                </c:pt>
                <c:pt idx="1">
                  <c:v>512</c:v>
                </c:pt>
                <c:pt idx="2">
                  <c:v>256</c:v>
                </c:pt>
                <c:pt idx="3">
                  <c:v>128</c:v>
                </c:pt>
                <c:pt idx="4">
                  <c:v>64</c:v>
                </c:pt>
                <c:pt idx="5">
                  <c:v>32</c:v>
                </c:pt>
                <c:pt idx="6">
                  <c:v>16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31-4F76-B0DC-651ABA5D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2098304"/>
        <c:axId val="508434192"/>
      </c:lineChart>
      <c:catAx>
        <c:axId val="772098304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434192"/>
        <c:crosses val="autoZero"/>
        <c:auto val="1"/>
        <c:lblAlgn val="ctr"/>
        <c:lblOffset val="100"/>
        <c:noMultiLvlLbl val="0"/>
      </c:catAx>
      <c:valAx>
        <c:axId val="50843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209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57150</xdr:rowOff>
    </xdr:from>
    <xdr:to>
      <xdr:col>6</xdr:col>
      <xdr:colOff>409575</xdr:colOff>
      <xdr:row>1</xdr:row>
      <xdr:rowOff>2871395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DE34BC6-F538-93C2-7791-CEBD86E3B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61950"/>
          <a:ext cx="3314700" cy="281424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114300</xdr:rowOff>
    </xdr:from>
    <xdr:to>
      <xdr:col>12</xdr:col>
      <xdr:colOff>0</xdr:colOff>
      <xdr:row>16</xdr:row>
      <xdr:rowOff>133350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31CFC5DD-6E27-7F95-EB43-671212DCD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400050</xdr:colOff>
      <xdr:row>1</xdr:row>
      <xdr:rowOff>295275</xdr:rowOff>
    </xdr:from>
    <xdr:to>
      <xdr:col>11</xdr:col>
      <xdr:colOff>515548</xdr:colOff>
      <xdr:row>1</xdr:row>
      <xdr:rowOff>2636490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2DA91E2-29BB-D3CE-4627-861BA31C2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352425"/>
          <a:ext cx="2201473" cy="2341215"/>
        </a:xfrm>
        <a:prstGeom prst="rect">
          <a:avLst/>
        </a:prstGeom>
      </xdr:spPr>
    </xdr:pic>
    <xdr:clientData/>
  </xdr:twoCellAnchor>
  <xdr:twoCellAnchor>
    <xdr:from>
      <xdr:col>9</xdr:col>
      <xdr:colOff>123825</xdr:colOff>
      <xdr:row>19</xdr:row>
      <xdr:rowOff>123825</xdr:rowOff>
    </xdr:from>
    <xdr:to>
      <xdr:col>9</xdr:col>
      <xdr:colOff>476250</xdr:colOff>
      <xdr:row>20</xdr:row>
      <xdr:rowOff>142875</xdr:rowOff>
    </xdr:to>
    <xdr:sp macro="" textlink="">
      <xdr:nvSpPr>
        <xdr:cNvPr id="7" name="Flèche : droite à entaille 6">
          <a:extLst>
            <a:ext uri="{FF2B5EF4-FFF2-40B4-BE49-F238E27FC236}">
              <a16:creationId xmlns:a16="http://schemas.microsoft.com/office/drawing/2014/main" id="{D7EAF858-A7E5-D359-26E7-B8AD13130701}"/>
            </a:ext>
          </a:extLst>
        </xdr:cNvPr>
        <xdr:cNvSpPr/>
      </xdr:nvSpPr>
      <xdr:spPr>
        <a:xfrm>
          <a:off x="4829175" y="7277100"/>
          <a:ext cx="352425" cy="266700"/>
        </a:xfrm>
        <a:prstGeom prst="notchedRightArrow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9</xdr:col>
      <xdr:colOff>133350</xdr:colOff>
      <xdr:row>21</xdr:row>
      <xdr:rowOff>209550</xdr:rowOff>
    </xdr:from>
    <xdr:to>
      <xdr:col>9</xdr:col>
      <xdr:colOff>485775</xdr:colOff>
      <xdr:row>22</xdr:row>
      <xdr:rowOff>228600</xdr:rowOff>
    </xdr:to>
    <xdr:sp macro="" textlink="">
      <xdr:nvSpPr>
        <xdr:cNvPr id="8" name="Flèche : droite à entaille 7">
          <a:extLst>
            <a:ext uri="{FF2B5EF4-FFF2-40B4-BE49-F238E27FC236}">
              <a16:creationId xmlns:a16="http://schemas.microsoft.com/office/drawing/2014/main" id="{D7E21695-94B2-4354-BD84-9B5177F95B30}"/>
            </a:ext>
          </a:extLst>
        </xdr:cNvPr>
        <xdr:cNvSpPr/>
      </xdr:nvSpPr>
      <xdr:spPr>
        <a:xfrm>
          <a:off x="4838700" y="7858125"/>
          <a:ext cx="352425" cy="266700"/>
        </a:xfrm>
        <a:prstGeom prst="notchedRight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4154-C493-47A0-BDB6-7F25F17B3628}">
  <dimension ref="B1:X31"/>
  <sheetViews>
    <sheetView showGridLines="0" tabSelected="1" workbookViewId="0">
      <selection activeCell="T2" sqref="T2"/>
    </sheetView>
  </sheetViews>
  <sheetFormatPr baseColWidth="10" defaultRowHeight="15" x14ac:dyDescent="0.2"/>
  <cols>
    <col min="1" max="1" width="0.6640625" customWidth="1"/>
    <col min="2" max="7" width="6.77734375" customWidth="1"/>
    <col min="8" max="9" width="8.77734375" customWidth="1"/>
    <col min="10" max="10" width="6.77734375" customWidth="1"/>
    <col min="11" max="11" width="8.77734375" customWidth="1"/>
    <col min="12" max="12" width="6.77734375" customWidth="1"/>
    <col min="13" max="13" width="0.6640625" customWidth="1"/>
    <col min="14" max="24" width="11.5546875" style="30"/>
  </cols>
  <sheetData>
    <row r="1" spans="2:24" ht="4.5" customHeight="1" x14ac:dyDescent="0.2"/>
    <row r="2" spans="2:24" s="1" customFormat="1" ht="227.25" customHeight="1" x14ac:dyDescent="0.2"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2:24" s="1" customFormat="1" ht="20.100000000000001" customHeight="1" x14ac:dyDescent="0.2"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2:24" s="1" customFormat="1" ht="20.100000000000001" customHeight="1" x14ac:dyDescent="0.2">
      <c r="B4" s="3">
        <v>1</v>
      </c>
      <c r="C4" s="3">
        <f>+B4*SQRT(2)</f>
        <v>1.4142135623730951</v>
      </c>
      <c r="D4" s="3">
        <f t="shared" ref="D4:L4" si="0">+C4*SQRT(2)</f>
        <v>2.0000000000000004</v>
      </c>
      <c r="E4" s="3">
        <f t="shared" si="0"/>
        <v>2.8284271247461907</v>
      </c>
      <c r="F4" s="3">
        <f t="shared" si="0"/>
        <v>4.0000000000000009</v>
      </c>
      <c r="G4" s="3">
        <f t="shared" si="0"/>
        <v>5.6568542494923815</v>
      </c>
      <c r="H4" s="3">
        <f t="shared" si="0"/>
        <v>8.0000000000000018</v>
      </c>
      <c r="I4" s="3">
        <f t="shared" si="0"/>
        <v>11.313708498984763</v>
      </c>
      <c r="J4" s="3">
        <f t="shared" si="0"/>
        <v>16.000000000000004</v>
      </c>
      <c r="K4" s="3">
        <f t="shared" si="0"/>
        <v>22.627416997969526</v>
      </c>
      <c r="L4" s="3">
        <f t="shared" si="0"/>
        <v>32.000000000000007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2:24" s="1" customFormat="1" ht="20.100000000000001" customHeight="1" x14ac:dyDescent="0.2">
      <c r="B5" s="1">
        <f t="shared" ref="B5:J5" si="1">+C5*2</f>
        <v>1024</v>
      </c>
      <c r="C5" s="1">
        <f t="shared" si="1"/>
        <v>512</v>
      </c>
      <c r="D5" s="1">
        <f t="shared" si="1"/>
        <v>256</v>
      </c>
      <c r="E5" s="1">
        <f t="shared" si="1"/>
        <v>128</v>
      </c>
      <c r="F5" s="1">
        <f t="shared" si="1"/>
        <v>64</v>
      </c>
      <c r="G5" s="1">
        <f t="shared" si="1"/>
        <v>32</v>
      </c>
      <c r="H5" s="1">
        <f t="shared" si="1"/>
        <v>16</v>
      </c>
      <c r="I5" s="1">
        <f t="shared" si="1"/>
        <v>8</v>
      </c>
      <c r="J5" s="1">
        <f t="shared" si="1"/>
        <v>4</v>
      </c>
      <c r="K5" s="1">
        <f>+L5*2</f>
        <v>2</v>
      </c>
      <c r="L5" s="1">
        <v>1</v>
      </c>
      <c r="N5" s="31"/>
      <c r="O5" s="31"/>
      <c r="P5" s="31">
        <v>1</v>
      </c>
      <c r="Q5" s="31">
        <f t="shared" ref="Q5:Q13" si="2">+Q6*2</f>
        <v>1024</v>
      </c>
      <c r="R5" s="31"/>
      <c r="S5" s="31"/>
      <c r="T5" s="31"/>
      <c r="U5" s="31"/>
      <c r="V5" s="31"/>
      <c r="W5" s="31"/>
      <c r="X5" s="31"/>
    </row>
    <row r="6" spans="2:24" s="1" customFormat="1" ht="20.100000000000001" customHeight="1" x14ac:dyDescent="0.2">
      <c r="B6" s="2"/>
      <c r="N6" s="31"/>
      <c r="O6" s="31"/>
      <c r="P6" s="31">
        <f>ROUND(P5*SQRT(2),1)</f>
        <v>1.4</v>
      </c>
      <c r="Q6" s="31">
        <f t="shared" si="2"/>
        <v>512</v>
      </c>
      <c r="R6" s="31"/>
      <c r="S6" s="31"/>
      <c r="T6" s="31"/>
      <c r="U6" s="31"/>
      <c r="V6" s="31"/>
      <c r="W6" s="31"/>
      <c r="X6" s="31"/>
    </row>
    <row r="7" spans="2:24" s="1" customFormat="1" ht="20.100000000000001" customHeight="1" x14ac:dyDescent="0.2">
      <c r="B7" s="2"/>
      <c r="N7" s="31"/>
      <c r="O7" s="31"/>
      <c r="P7" s="31">
        <f t="shared" ref="P7:P15" si="3">ROUND(P6*SQRT(2),1)</f>
        <v>2</v>
      </c>
      <c r="Q7" s="31">
        <f t="shared" si="2"/>
        <v>256</v>
      </c>
      <c r="R7" s="31"/>
      <c r="S7" s="31"/>
      <c r="T7" s="31"/>
      <c r="U7" s="31"/>
      <c r="V7" s="31"/>
      <c r="W7" s="31"/>
      <c r="X7" s="31"/>
    </row>
    <row r="8" spans="2:24" s="1" customFormat="1" ht="20.100000000000001" customHeight="1" x14ac:dyDescent="0.2">
      <c r="B8" s="2"/>
      <c r="N8" s="31"/>
      <c r="O8" s="31"/>
      <c r="P8" s="31">
        <f t="shared" si="3"/>
        <v>2.8</v>
      </c>
      <c r="Q8" s="31">
        <f t="shared" si="2"/>
        <v>128</v>
      </c>
      <c r="R8" s="31"/>
      <c r="S8" s="31"/>
      <c r="T8" s="31"/>
      <c r="U8" s="31"/>
      <c r="V8" s="31"/>
      <c r="W8" s="31"/>
      <c r="X8" s="31"/>
    </row>
    <row r="9" spans="2:24" s="1" customFormat="1" ht="20.100000000000001" customHeight="1" x14ac:dyDescent="0.2">
      <c r="B9" s="2"/>
      <c r="N9" s="31"/>
      <c r="O9" s="31"/>
      <c r="P9" s="31">
        <f t="shared" si="3"/>
        <v>4</v>
      </c>
      <c r="Q9" s="31">
        <f t="shared" si="2"/>
        <v>64</v>
      </c>
      <c r="R9" s="31"/>
      <c r="S9" s="31"/>
      <c r="T9" s="31"/>
      <c r="U9" s="31"/>
      <c r="V9" s="31"/>
      <c r="W9" s="31"/>
      <c r="X9" s="31"/>
    </row>
    <row r="10" spans="2:24" s="1" customFormat="1" ht="20.100000000000001" customHeight="1" x14ac:dyDescent="0.2">
      <c r="B10" s="2"/>
      <c r="N10" s="31"/>
      <c r="O10" s="31"/>
      <c r="P10" s="31">
        <f t="shared" si="3"/>
        <v>5.7</v>
      </c>
      <c r="Q10" s="31">
        <f t="shared" si="2"/>
        <v>32</v>
      </c>
      <c r="R10" s="31"/>
      <c r="S10" s="31"/>
      <c r="T10" s="31"/>
      <c r="U10" s="31"/>
      <c r="V10" s="31"/>
      <c r="W10" s="31"/>
      <c r="X10" s="31"/>
    </row>
    <row r="11" spans="2:24" s="1" customFormat="1" ht="20.100000000000001" customHeight="1" x14ac:dyDescent="0.2">
      <c r="B11" s="2"/>
      <c r="N11" s="31"/>
      <c r="O11" s="31"/>
      <c r="P11" s="31">
        <v>8</v>
      </c>
      <c r="Q11" s="31">
        <f t="shared" si="2"/>
        <v>16</v>
      </c>
      <c r="R11" s="31"/>
      <c r="S11" s="31"/>
      <c r="T11" s="31"/>
      <c r="U11" s="31"/>
      <c r="V11" s="31"/>
      <c r="W11" s="31"/>
      <c r="X11" s="31"/>
    </row>
    <row r="12" spans="2:24" s="1" customFormat="1" ht="20.100000000000001" customHeight="1" x14ac:dyDescent="0.2">
      <c r="B12" s="2"/>
      <c r="N12" s="31"/>
      <c r="O12" s="31"/>
      <c r="P12" s="31">
        <f t="shared" si="3"/>
        <v>11.3</v>
      </c>
      <c r="Q12" s="31">
        <f t="shared" si="2"/>
        <v>8</v>
      </c>
      <c r="R12" s="31"/>
      <c r="S12" s="31"/>
      <c r="T12" s="31"/>
      <c r="U12" s="31"/>
      <c r="V12" s="31"/>
      <c r="W12" s="31"/>
      <c r="X12" s="31"/>
    </row>
    <row r="13" spans="2:24" s="1" customFormat="1" ht="20.100000000000001" customHeight="1" x14ac:dyDescent="0.2">
      <c r="B13" s="2"/>
      <c r="N13" s="31"/>
      <c r="O13" s="31"/>
      <c r="P13" s="31">
        <f t="shared" si="3"/>
        <v>16</v>
      </c>
      <c r="Q13" s="31">
        <f t="shared" si="2"/>
        <v>4</v>
      </c>
      <c r="R13" s="31"/>
      <c r="S13" s="31"/>
      <c r="T13" s="31"/>
      <c r="U13" s="31"/>
      <c r="V13" s="31"/>
      <c r="W13" s="31"/>
      <c r="X13" s="31"/>
    </row>
    <row r="14" spans="2:24" s="1" customFormat="1" ht="20.100000000000001" customHeight="1" x14ac:dyDescent="0.2">
      <c r="B14" s="2"/>
      <c r="N14" s="31"/>
      <c r="O14" s="31"/>
      <c r="P14" s="31">
        <f t="shared" si="3"/>
        <v>22.6</v>
      </c>
      <c r="Q14" s="31">
        <f>+Q15*2</f>
        <v>2</v>
      </c>
      <c r="R14" s="31"/>
      <c r="S14" s="31"/>
      <c r="T14" s="31"/>
      <c r="U14" s="31"/>
      <c r="V14" s="31"/>
      <c r="W14" s="31"/>
      <c r="X14" s="31"/>
    </row>
    <row r="15" spans="2:24" s="1" customFormat="1" ht="20.100000000000001" customHeight="1" x14ac:dyDescent="0.2">
      <c r="N15" s="31"/>
      <c r="O15" s="31"/>
      <c r="P15" s="31">
        <f t="shared" si="3"/>
        <v>32</v>
      </c>
      <c r="Q15" s="31">
        <v>1</v>
      </c>
      <c r="R15" s="31"/>
      <c r="S15" s="31"/>
      <c r="T15" s="31"/>
      <c r="U15" s="31"/>
      <c r="V15" s="31"/>
      <c r="W15" s="31"/>
      <c r="X15" s="31"/>
    </row>
    <row r="16" spans="2:24" s="1" customFormat="1" ht="20.100000000000001" customHeight="1" x14ac:dyDescent="0.2"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2:24" s="1" customFormat="1" ht="20.100000000000001" customHeight="1" thickBot="1" x14ac:dyDescent="0.25"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2:24" s="1" customFormat="1" ht="20.100000000000001" customHeight="1" thickBot="1" x14ac:dyDescent="0.25">
      <c r="B18" s="26" t="s">
        <v>8</v>
      </c>
      <c r="C18" s="27"/>
      <c r="D18" s="27"/>
      <c r="E18" s="27"/>
      <c r="F18" s="27"/>
      <c r="G18" s="27"/>
      <c r="H18" s="27"/>
      <c r="I18" s="27"/>
      <c r="J18" s="27"/>
      <c r="K18" s="27"/>
      <c r="L18" s="28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2:24" s="1" customFormat="1" ht="20.100000000000001" customHeight="1" thickBot="1" x14ac:dyDescent="0.25"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2:24" s="1" customFormat="1" ht="20.100000000000001" customHeight="1" x14ac:dyDescent="0.2">
      <c r="B20" s="21" t="s">
        <v>9</v>
      </c>
      <c r="C20" s="22"/>
      <c r="D20" s="22"/>
      <c r="E20" s="18"/>
      <c r="F20" s="17" t="s">
        <v>0</v>
      </c>
      <c r="G20" s="18"/>
      <c r="H20" s="17" t="s">
        <v>2</v>
      </c>
      <c r="I20" s="29"/>
      <c r="K20" s="7" t="s">
        <v>1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2:24" s="1" customFormat="1" ht="20.100000000000001" customHeight="1" thickBot="1" x14ac:dyDescent="0.25">
      <c r="B21" s="23"/>
      <c r="C21" s="24"/>
      <c r="D21" s="24"/>
      <c r="E21" s="25"/>
      <c r="F21" s="19">
        <v>4</v>
      </c>
      <c r="G21" s="20"/>
      <c r="H21" s="9">
        <v>4.0000000000000001E-3</v>
      </c>
      <c r="I21" s="4" t="str">
        <f>"1/"&amp;Q21&amp;"e"</f>
        <v>1/250e</v>
      </c>
      <c r="K21" s="10">
        <v>200</v>
      </c>
      <c r="N21" s="32" t="s">
        <v>3</v>
      </c>
      <c r="O21" s="31">
        <f>1/1000</f>
        <v>1E-3</v>
      </c>
      <c r="P21" s="31"/>
      <c r="Q21" s="31">
        <f>1/H21</f>
        <v>250</v>
      </c>
      <c r="R21" s="31"/>
      <c r="S21" s="31"/>
      <c r="T21" s="31"/>
      <c r="U21" s="31"/>
      <c r="V21" s="31"/>
      <c r="W21" s="31"/>
      <c r="X21" s="31"/>
    </row>
    <row r="22" spans="2:24" s="1" customFormat="1" ht="20.100000000000001" customHeight="1" thickBot="1" x14ac:dyDescent="0.25">
      <c r="N22" s="32" t="s">
        <v>4</v>
      </c>
      <c r="O22" s="31">
        <f>1/500</f>
        <v>2E-3</v>
      </c>
      <c r="P22" s="31"/>
      <c r="Q22" s="31"/>
      <c r="R22" s="31"/>
      <c r="S22" s="31"/>
      <c r="T22" s="31"/>
      <c r="U22" s="31"/>
      <c r="V22" s="31"/>
      <c r="W22" s="31"/>
      <c r="X22" s="31"/>
    </row>
    <row r="23" spans="2:24" s="1" customFormat="1" ht="20.100000000000001" customHeight="1" thickBot="1" x14ac:dyDescent="0.25">
      <c r="F23" s="15">
        <v>2.8</v>
      </c>
      <c r="G23" s="16"/>
      <c r="H23" s="11">
        <v>4.0000000000000001E-3</v>
      </c>
      <c r="I23" s="8" t="str">
        <f>"1/"&amp;Q23&amp;"e"</f>
        <v>1/250e</v>
      </c>
      <c r="K23" s="6">
        <f>+K21/K24</f>
        <v>100</v>
      </c>
      <c r="N23" s="32" t="s">
        <v>5</v>
      </c>
      <c r="O23" s="31">
        <f>1/250</f>
        <v>4.0000000000000001E-3</v>
      </c>
      <c r="P23" s="31"/>
      <c r="Q23" s="31">
        <f>1/H23</f>
        <v>250</v>
      </c>
      <c r="R23" s="31"/>
      <c r="S23" s="31"/>
      <c r="T23" s="31"/>
      <c r="U23" s="31"/>
      <c r="V23" s="31"/>
      <c r="W23" s="31"/>
      <c r="X23" s="31"/>
    </row>
    <row r="24" spans="2:24" s="1" customFormat="1" ht="20.100000000000001" customHeight="1" x14ac:dyDescent="0.2">
      <c r="C24" s="14"/>
      <c r="D24" s="14"/>
      <c r="E24" s="12" t="s">
        <v>10</v>
      </c>
      <c r="F24" s="13"/>
      <c r="G24" s="13">
        <f>VLOOKUP(F23,Tabelle_Ouverture,2)/VLOOKUP(F21,Tabelle_Ouverture,2)</f>
        <v>2</v>
      </c>
      <c r="H24" s="13"/>
      <c r="I24" s="13">
        <f>+H23/H21</f>
        <v>1</v>
      </c>
      <c r="J24" s="13"/>
      <c r="K24" s="13">
        <f>G24*I24</f>
        <v>2</v>
      </c>
      <c r="L24" s="14"/>
      <c r="N24" s="32" t="s">
        <v>6</v>
      </c>
      <c r="O24" s="31">
        <f>1/125</f>
        <v>8.0000000000000002E-3</v>
      </c>
      <c r="P24" s="31"/>
      <c r="Q24" s="31"/>
      <c r="R24" s="31"/>
      <c r="S24" s="31"/>
      <c r="T24" s="31"/>
      <c r="U24" s="31"/>
      <c r="V24" s="31"/>
      <c r="W24" s="31"/>
      <c r="X24" s="31"/>
    </row>
    <row r="25" spans="2:24" s="1" customFormat="1" ht="20.100000000000001" customHeight="1" x14ac:dyDescent="0.2">
      <c r="N25" s="32" t="s">
        <v>7</v>
      </c>
      <c r="O25" s="31">
        <f>1/60</f>
        <v>1.6666666666666666E-2</v>
      </c>
      <c r="P25" s="31"/>
      <c r="Q25" s="31"/>
      <c r="R25" s="31"/>
      <c r="S25" s="31"/>
      <c r="T25" s="31"/>
      <c r="U25" s="31"/>
      <c r="V25" s="31"/>
      <c r="W25" s="31"/>
      <c r="X25" s="31"/>
    </row>
    <row r="26" spans="2:24" s="1" customFormat="1" ht="20.100000000000001" customHeight="1" x14ac:dyDescent="0.2">
      <c r="N26" s="32" t="s">
        <v>11</v>
      </c>
      <c r="O26" s="31">
        <f>1/50</f>
        <v>0.02</v>
      </c>
      <c r="P26" s="31"/>
      <c r="Q26" s="31"/>
      <c r="R26" s="31"/>
      <c r="S26" s="31"/>
      <c r="T26" s="31"/>
      <c r="U26" s="31"/>
      <c r="V26" s="31"/>
      <c r="W26" s="31"/>
      <c r="X26" s="31"/>
    </row>
    <row r="27" spans="2:24" s="1" customFormat="1" ht="20.100000000000001" customHeight="1" x14ac:dyDescent="0.2">
      <c r="L27" s="5" t="s">
        <v>12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2:24" s="1" customFormat="1" ht="20.100000000000001" customHeight="1" x14ac:dyDescent="0.2"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2:24" s="1" customFormat="1" ht="20.100000000000001" customHeight="1" x14ac:dyDescent="0.2"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2:24" s="1" customFormat="1" ht="20.100000000000001" customHeight="1" x14ac:dyDescent="0.2"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2:24" s="1" customFormat="1" ht="20.100000000000001" customHeight="1" x14ac:dyDescent="0.2"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</sheetData>
  <sheetProtection sheet="1" objects="1" scenarios="1"/>
  <mergeCells count="6">
    <mergeCell ref="F23:G23"/>
    <mergeCell ref="F20:G20"/>
    <mergeCell ref="F21:G21"/>
    <mergeCell ref="B20:E21"/>
    <mergeCell ref="B18:L18"/>
    <mergeCell ref="H20:I20"/>
  </mergeCells>
  <pageMargins left="0.39370078740157483" right="0.1968503937007874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Tabelle_Ouverture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2023-12-29T11:48:06Z</cp:lastPrinted>
  <dcterms:created xsi:type="dcterms:W3CDTF">2023-12-29T09:10:58Z</dcterms:created>
  <dcterms:modified xsi:type="dcterms:W3CDTF">2023-12-29T12:48:02Z</dcterms:modified>
</cp:coreProperties>
</file>