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Kundig.org\"/>
    </mc:Choice>
  </mc:AlternateContent>
  <xr:revisionPtr revIDLastSave="0" documentId="8_{CFC085A7-5B1C-46BF-9C3F-A69EBD94AC30}" xr6:coauthVersionLast="47" xr6:coauthVersionMax="47" xr10:uidLastSave="{00000000-0000-0000-0000-000000000000}"/>
  <bookViews>
    <workbookView xWindow="-120" yWindow="-120" windowWidth="29040" windowHeight="15720" xr2:uid="{7BF8629E-BC71-44A3-9257-67EB18DACAE3}"/>
  </bookViews>
  <sheets>
    <sheet name="Feuil1" sheetId="1" r:id="rId1"/>
  </sheets>
  <definedNames>
    <definedName name="_xlnm.Print_Area" localSheetId="0">Feuil1!$A$1:$O$27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 s="1"/>
  <c r="V13" i="1" s="1"/>
  <c r="W13" i="1" s="1"/>
  <c r="D13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7" i="1" s="1"/>
  <c r="T17" i="1" s="1"/>
  <c r="U17" i="1" s="1"/>
  <c r="V17" i="1" s="1"/>
  <c r="W17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D16" i="1"/>
  <c r="E16" i="1" s="1"/>
  <c r="F16" i="1" s="1"/>
  <c r="G16" i="1" s="1"/>
  <c r="D17" i="1"/>
  <c r="E17" i="1" s="1"/>
  <c r="F17" i="1" s="1"/>
  <c r="G17" i="1" s="1"/>
  <c r="H17" i="1" s="1"/>
  <c r="C12" i="1"/>
  <c r="N17" i="1" l="1"/>
  <c r="O17" i="1" s="1"/>
  <c r="P17" i="1" s="1"/>
  <c r="Q17" i="1" s="1"/>
  <c r="R17" i="1" s="1"/>
  <c r="H16" i="1"/>
  <c r="I17" i="1" s="1"/>
  <c r="J17" i="1" s="1"/>
  <c r="K17" i="1" s="1"/>
  <c r="L17" i="1" s="1"/>
  <c r="M17" i="1" s="1"/>
</calcChain>
</file>

<file path=xl/sharedStrings.xml><?xml version="1.0" encoding="utf-8"?>
<sst xmlns="http://schemas.openxmlformats.org/spreadsheetml/2006/main" count="26" uniqueCount="25">
  <si>
    <t>Caisse 1</t>
  </si>
  <si>
    <t>Liquidités nécessaires pour les 5  premières années</t>
  </si>
  <si>
    <t>Caisse 2</t>
  </si>
  <si>
    <t>Caisse 3</t>
  </si>
  <si>
    <t>Caisse 4</t>
  </si>
  <si>
    <t>Placements</t>
  </si>
  <si>
    <t>Prélèvements</t>
  </si>
  <si>
    <t>01-05</t>
  </si>
  <si>
    <t>06-10</t>
  </si>
  <si>
    <t>01-10</t>
  </si>
  <si>
    <t>11-15</t>
  </si>
  <si>
    <t>01-15</t>
  </si>
  <si>
    <t>16-20</t>
  </si>
  <si>
    <t>Placements en fonds 100% Obligations sur 5 ans. 
Ensuite, transfert en Caisse 1 pour les 5 années suivantes</t>
  </si>
  <si>
    <t>Placements en fonds 50% Obligations et 50% Actions sur 10 ans. 
Ensuite, transfert en Caisse 1 pour les 5 années suivantes</t>
  </si>
  <si>
    <t>Placements en fonds 100% Actions sur 15 ans. 
Ensuite, transfert en Caisse 1 pour les 5 années suivantes</t>
  </si>
  <si>
    <t>Performance attendue</t>
  </si>
  <si>
    <t>Capital initial</t>
  </si>
  <si>
    <t>Prélèvement à la fin de chaque année</t>
  </si>
  <si>
    <t>C1</t>
  </si>
  <si>
    <t>C2</t>
  </si>
  <si>
    <t>C4</t>
  </si>
  <si>
    <t>C3</t>
  </si>
  <si>
    <t>Version 1.0 / 15.11.2023 / PK</t>
  </si>
  <si>
    <t>Placements sous forme de Caisses stratégiques et prélèvements sur 20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</si>
</sst>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4"/>
      <name val="Arial"/>
      <family val="2"/>
    </font>
    <font>
      <sz val="8"/>
      <color theme="1"/>
      <name val="Arial"/>
      <family val="2"/>
    </font>
    <font>
      <b/>
      <sz val="8"/>
      <color theme="4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7F13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6" fillId="0" borderId="4" xfId="2" applyNumberFormat="1" applyFont="1" applyBorder="1" applyAlignment="1" applyProtection="1">
      <alignment horizontal="center" vertical="center" wrapText="1"/>
      <protection locked="0"/>
    </xf>
    <xf numFmtId="10" fontId="6" fillId="0" borderId="5" xfId="2" applyNumberFormat="1" applyFont="1" applyBorder="1" applyAlignment="1" applyProtection="1">
      <alignment horizontal="center" vertical="center" wrapText="1"/>
      <protection locked="0"/>
    </xf>
    <xf numFmtId="10" fontId="6" fillId="0" borderId="6" xfId="2" applyNumberFormat="1" applyFont="1" applyBorder="1" applyAlignment="1" applyProtection="1">
      <alignment horizontal="center" vertical="center" wrapText="1"/>
      <protection locked="0"/>
    </xf>
    <xf numFmtId="10" fontId="6" fillId="0" borderId="7" xfId="2" applyNumberFormat="1" applyFont="1" applyBorder="1" applyAlignment="1" applyProtection="1">
      <alignment horizontal="center" vertical="center" wrapText="1"/>
      <protection locked="0"/>
    </xf>
    <xf numFmtId="43" fontId="6" fillId="0" borderId="14" xfId="1" applyFont="1" applyBorder="1" applyAlignment="1" applyProtection="1">
      <alignment horizontal="right" vertical="center"/>
      <protection locked="0"/>
    </xf>
    <xf numFmtId="43" fontId="6" fillId="0" borderId="15" xfId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6" fillId="0" borderId="16" xfId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0" fontId="6" fillId="0" borderId="8" xfId="2" applyNumberFormat="1" applyFont="1" applyBorder="1" applyAlignment="1" applyProtection="1">
      <alignment horizontal="center" vertical="center" wrapText="1"/>
      <protection locked="0"/>
    </xf>
    <xf numFmtId="10" fontId="6" fillId="0" borderId="9" xfId="2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" fontId="4" fillId="0" borderId="29" xfId="0" quotePrefix="1" applyNumberFormat="1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166" fontId="7" fillId="0" borderId="0" xfId="1" applyNumberFormat="1" applyFont="1" applyAlignment="1">
      <alignment vertical="center"/>
    </xf>
    <xf numFmtId="166" fontId="8" fillId="0" borderId="0" xfId="1" applyNumberFormat="1" applyFont="1" applyAlignment="1" applyProtection="1">
      <alignment vertical="center"/>
      <protection locked="0"/>
    </xf>
    <xf numFmtId="166" fontId="7" fillId="3" borderId="0" xfId="1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7" fillId="4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0" xfId="0" applyFont="1" applyAlignment="1" applyProtection="1">
      <alignment vertical="center"/>
    </xf>
    <xf numFmtId="43" fontId="6" fillId="0" borderId="0" xfId="1" applyFont="1" applyBorder="1" applyAlignment="1" applyProtection="1">
      <alignment horizontal="righ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17F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600" b="1">
                <a:latin typeface="Arial" panose="020B0604020202020204" pitchFamily="34" charset="0"/>
                <a:cs typeface="Arial" panose="020B0604020202020204" pitchFamily="34" charset="0"/>
              </a:rPr>
              <a:t>Placements sous forme de Caisses stratégiques + Prélèvements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Feuil1!$B$14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rgbClr val="17F131"/>
            </a:solidFill>
            <a:ln>
              <a:noFill/>
            </a:ln>
            <a:effectLst/>
          </c:spPr>
          <c:invertIfNegative val="0"/>
          <c:val>
            <c:numRef>
              <c:f>Feuil1!$C$14:$W$14</c:f>
              <c:numCache>
                <c:formatCode>_-* #,##0_-;\-* #,##0_-;_-* "-"??_-;_-@_-</c:formatCode>
                <c:ptCount val="21"/>
                <c:pt idx="0">
                  <c:v>50071.807288264841</c:v>
                </c:pt>
                <c:pt idx="1">
                  <c:v>53076.115725560732</c:v>
                </c:pt>
                <c:pt idx="2">
                  <c:v>56260.682669094378</c:v>
                </c:pt>
                <c:pt idx="3">
                  <c:v>59636.323629240047</c:v>
                </c:pt>
                <c:pt idx="4">
                  <c:v>63214.503046994454</c:v>
                </c:pt>
                <c:pt idx="5">
                  <c:v>67007.373229814126</c:v>
                </c:pt>
                <c:pt idx="6">
                  <c:v>71027.815623602975</c:v>
                </c:pt>
                <c:pt idx="7">
                  <c:v>75289.484561019155</c:v>
                </c:pt>
                <c:pt idx="8">
                  <c:v>79806.853634680301</c:v>
                </c:pt>
                <c:pt idx="9">
                  <c:v>84595.264852761116</c:v>
                </c:pt>
                <c:pt idx="10">
                  <c:v>89670.98074392679</c:v>
                </c:pt>
                <c:pt idx="11">
                  <c:v>95051.239588562399</c:v>
                </c:pt>
                <c:pt idx="12">
                  <c:v>100754.31396387615</c:v>
                </c:pt>
                <c:pt idx="13">
                  <c:v>106799.57280170872</c:v>
                </c:pt>
                <c:pt idx="14">
                  <c:v>113207.54716981125</c:v>
                </c:pt>
                <c:pt idx="15">
                  <c:v>119999.99999999993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5-4975-ABDD-6973A65EEE95}"/>
            </c:ext>
          </c:extLst>
        </c:ser>
        <c:ser>
          <c:idx val="1"/>
          <c:order val="1"/>
          <c:tx>
            <c:strRef>
              <c:f>Feuil1!$B$15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Feuil1!$C$15:$W$15</c:f>
              <c:numCache>
                <c:formatCode>_-* #,##0_-;\-* #,##0_-;_-* "-"??_-;_-@_-</c:formatCode>
                <c:ptCount val="21"/>
                <c:pt idx="0">
                  <c:v>81067.700259095829</c:v>
                </c:pt>
                <c:pt idx="1">
                  <c:v>84310.408269459658</c:v>
                </c:pt>
                <c:pt idx="2">
                  <c:v>87682.824600238047</c:v>
                </c:pt>
                <c:pt idx="3">
                  <c:v>91190.137584247568</c:v>
                </c:pt>
                <c:pt idx="4">
                  <c:v>94837.743087617477</c:v>
                </c:pt>
                <c:pt idx="5">
                  <c:v>98631.252811122176</c:v>
                </c:pt>
                <c:pt idx="6">
                  <c:v>102576.50292356707</c:v>
                </c:pt>
                <c:pt idx="7">
                  <c:v>106679.56304050975</c:v>
                </c:pt>
                <c:pt idx="8">
                  <c:v>110946.74556213013</c:v>
                </c:pt>
                <c:pt idx="9">
                  <c:v>115384.61538461535</c:v>
                </c:pt>
                <c:pt idx="10">
                  <c:v>119999.99999999997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5-4975-ABDD-6973A65EEE95}"/>
            </c:ext>
          </c:extLst>
        </c:ser>
        <c:ser>
          <c:idx val="2"/>
          <c:order val="2"/>
          <c:tx>
            <c:strRef>
              <c:f>Feuil1!$B$16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Feuil1!$C$16:$W$16</c:f>
              <c:numCache>
                <c:formatCode>_-* #,##0_-;\-* #,##0_-;_-* "-"??_-;_-@_-</c:formatCode>
                <c:ptCount val="21"/>
                <c:pt idx="0">
                  <c:v>108687.69717958987</c:v>
                </c:pt>
                <c:pt idx="1">
                  <c:v>110861.45112318167</c:v>
                </c:pt>
                <c:pt idx="2">
                  <c:v>113078.68014564531</c:v>
                </c:pt>
                <c:pt idx="3">
                  <c:v>115340.25374855821</c:v>
                </c:pt>
                <c:pt idx="4">
                  <c:v>117647.05882352938</c:v>
                </c:pt>
                <c:pt idx="5">
                  <c:v>119999.99999999997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5-4975-ABDD-6973A65EEE95}"/>
            </c:ext>
          </c:extLst>
        </c:ser>
        <c:ser>
          <c:idx val="3"/>
          <c:order val="3"/>
          <c:tx>
            <c:strRef>
              <c:f>Feuil1!$B$17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Feuil1!$C$17:$W$17</c:f>
              <c:numCache>
                <c:formatCode>_-* #,##0_-;\-* #,##0_-;_-* "-"??_-;_-@_-</c:formatCode>
                <c:ptCount val="21"/>
                <c:pt idx="0">
                  <c:v>120000</c:v>
                </c:pt>
                <c:pt idx="1">
                  <c:v>96000</c:v>
                </c:pt>
                <c:pt idx="2">
                  <c:v>72000</c:v>
                </c:pt>
                <c:pt idx="3">
                  <c:v>48000</c:v>
                </c:pt>
                <c:pt idx="4">
                  <c:v>24000</c:v>
                </c:pt>
                <c:pt idx="5">
                  <c:v>0</c:v>
                </c:pt>
                <c:pt idx="6">
                  <c:v>95999.999999999971</c:v>
                </c:pt>
                <c:pt idx="7">
                  <c:v>71999.999999999971</c:v>
                </c:pt>
                <c:pt idx="8">
                  <c:v>47999.999999999971</c:v>
                </c:pt>
                <c:pt idx="9">
                  <c:v>23999.999999999971</c:v>
                </c:pt>
                <c:pt idx="10">
                  <c:v>-2.9103830456733704E-11</c:v>
                </c:pt>
                <c:pt idx="11">
                  <c:v>95999.999999999971</c:v>
                </c:pt>
                <c:pt idx="12">
                  <c:v>71999.999999999971</c:v>
                </c:pt>
                <c:pt idx="13">
                  <c:v>47999.999999999971</c:v>
                </c:pt>
                <c:pt idx="14">
                  <c:v>23999.999999999971</c:v>
                </c:pt>
                <c:pt idx="15">
                  <c:v>-2.9103830456733704E-11</c:v>
                </c:pt>
                <c:pt idx="16">
                  <c:v>95999.999999999927</c:v>
                </c:pt>
                <c:pt idx="17">
                  <c:v>71999.999999999927</c:v>
                </c:pt>
                <c:pt idx="18">
                  <c:v>47999.999999999927</c:v>
                </c:pt>
                <c:pt idx="19">
                  <c:v>23999.999999999927</c:v>
                </c:pt>
                <c:pt idx="20">
                  <c:v>-7.2759576141834259E-11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A5-4975-ABDD-6973A65E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6293055"/>
        <c:axId val="1404450671"/>
      </c:barChart>
      <c:catAx>
        <c:axId val="140629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4450671"/>
        <c:crosses val="autoZero"/>
        <c:auto val="1"/>
        <c:lblAlgn val="ctr"/>
        <c:lblOffset val="100"/>
        <c:noMultiLvlLbl val="0"/>
      </c:catAx>
      <c:valAx>
        <c:axId val="14044506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293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17</xdr:row>
      <xdr:rowOff>138112</xdr:rowOff>
    </xdr:from>
    <xdr:to>
      <xdr:col>13</xdr:col>
      <xdr:colOff>1104900</xdr:colOff>
      <xdr:row>26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0F0914-5A4B-21A6-1D5D-91024F46C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A818-A99F-4C5F-9A41-BDB9DE2A0D04}">
  <dimension ref="B1:W47"/>
  <sheetViews>
    <sheetView showGridLines="0" tabSelected="1" topLeftCell="A4" workbookViewId="0">
      <selection activeCell="U8" sqref="U8"/>
    </sheetView>
  </sheetViews>
  <sheetFormatPr baseColWidth="10" defaultRowHeight="12.75" x14ac:dyDescent="0.25"/>
  <cols>
    <col min="1" max="1" width="1.7109375" style="1" customWidth="1"/>
    <col min="2" max="2" width="11.42578125" style="1"/>
    <col min="3" max="12" width="8.7109375" style="1" customWidth="1"/>
    <col min="13" max="14" width="16.7109375" style="1" customWidth="1"/>
    <col min="15" max="15" width="1.7109375" style="1" customWidth="1"/>
    <col min="16" max="16384" width="11.42578125" style="1"/>
  </cols>
  <sheetData>
    <row r="1" spans="2:23" ht="5.25" customHeight="1" x14ac:dyDescent="0.25"/>
    <row r="2" spans="2:23" s="3" customFormat="1" ht="24.95" customHeight="1" x14ac:dyDescent="0.25">
      <c r="B2" s="42" t="s">
        <v>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23" s="2" customFormat="1" ht="5.25" customHeight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23" s="2" customFormat="1" ht="39.950000000000003" customHeight="1" thickBot="1" x14ac:dyDescent="0.3">
      <c r="B4" s="4"/>
      <c r="C4" s="12" t="s">
        <v>17</v>
      </c>
      <c r="D4" s="13"/>
      <c r="E4" s="4"/>
      <c r="F4" s="15" t="s">
        <v>18</v>
      </c>
      <c r="G4" s="16"/>
      <c r="H4" s="17"/>
      <c r="I4" s="4"/>
      <c r="J4" s="4"/>
      <c r="K4" s="4"/>
      <c r="L4" s="4"/>
      <c r="M4" s="41" t="s">
        <v>23</v>
      </c>
      <c r="N4" s="41"/>
    </row>
    <row r="5" spans="2:23" s="2" customFormat="1" ht="30" customHeight="1" thickBot="1" x14ac:dyDescent="0.3">
      <c r="C5" s="10">
        <v>359827</v>
      </c>
      <c r="D5" s="11"/>
      <c r="F5" s="10">
        <v>24000</v>
      </c>
      <c r="G5" s="14"/>
      <c r="H5" s="11"/>
      <c r="K5" s="37" t="s">
        <v>16</v>
      </c>
      <c r="L5" s="38"/>
      <c r="M5" s="39" t="s">
        <v>5</v>
      </c>
      <c r="N5" s="40" t="s">
        <v>6</v>
      </c>
    </row>
    <row r="6" spans="2:23" s="2" customFormat="1" ht="5.25" customHeight="1" thickBot="1" x14ac:dyDescent="0.3">
      <c r="B6" s="63"/>
      <c r="C6" s="64"/>
      <c r="D6" s="64"/>
      <c r="E6" s="63"/>
      <c r="F6" s="64"/>
      <c r="G6" s="64"/>
      <c r="H6" s="64"/>
      <c r="I6" s="63"/>
      <c r="J6" s="63"/>
      <c r="K6" s="20"/>
      <c r="L6" s="21"/>
      <c r="M6" s="22"/>
      <c r="N6" s="24"/>
    </row>
    <row r="7" spans="2:23" s="2" customFormat="1" ht="30" customHeight="1" x14ac:dyDescent="0.25">
      <c r="B7" s="43" t="s">
        <v>0</v>
      </c>
      <c r="C7" s="44" t="s">
        <v>1</v>
      </c>
      <c r="D7" s="45"/>
      <c r="E7" s="45"/>
      <c r="F7" s="45"/>
      <c r="G7" s="45"/>
      <c r="H7" s="45"/>
      <c r="I7" s="45"/>
      <c r="J7" s="46"/>
      <c r="K7" s="18">
        <v>0</v>
      </c>
      <c r="L7" s="19"/>
      <c r="M7" s="23"/>
      <c r="N7" s="25" t="s">
        <v>7</v>
      </c>
    </row>
    <row r="8" spans="2:23" s="2" customFormat="1" ht="30" customHeight="1" x14ac:dyDescent="0.25">
      <c r="B8" s="47" t="s">
        <v>2</v>
      </c>
      <c r="C8" s="48" t="s">
        <v>13</v>
      </c>
      <c r="D8" s="49"/>
      <c r="E8" s="49"/>
      <c r="F8" s="49"/>
      <c r="G8" s="49"/>
      <c r="H8" s="49"/>
      <c r="I8" s="49"/>
      <c r="J8" s="50"/>
      <c r="K8" s="6">
        <v>0.02</v>
      </c>
      <c r="L8" s="7"/>
      <c r="M8" s="28" t="s">
        <v>7</v>
      </c>
      <c r="N8" s="26" t="s">
        <v>8</v>
      </c>
    </row>
    <row r="9" spans="2:23" s="2" customFormat="1" ht="30" customHeight="1" x14ac:dyDescent="0.25">
      <c r="B9" s="51" t="s">
        <v>3</v>
      </c>
      <c r="C9" s="52" t="s">
        <v>14</v>
      </c>
      <c r="D9" s="53"/>
      <c r="E9" s="53"/>
      <c r="F9" s="53"/>
      <c r="G9" s="53"/>
      <c r="H9" s="53"/>
      <c r="I9" s="53"/>
      <c r="J9" s="54"/>
      <c r="K9" s="6">
        <v>0.04</v>
      </c>
      <c r="L9" s="7"/>
      <c r="M9" s="28" t="s">
        <v>9</v>
      </c>
      <c r="N9" s="26" t="s">
        <v>10</v>
      </c>
    </row>
    <row r="10" spans="2:23" s="2" customFormat="1" ht="30" customHeight="1" thickBot="1" x14ac:dyDescent="0.3">
      <c r="B10" s="55" t="s">
        <v>4</v>
      </c>
      <c r="C10" s="56" t="s">
        <v>15</v>
      </c>
      <c r="D10" s="57"/>
      <c r="E10" s="57"/>
      <c r="F10" s="57"/>
      <c r="G10" s="57"/>
      <c r="H10" s="57"/>
      <c r="I10" s="57"/>
      <c r="J10" s="58"/>
      <c r="K10" s="8">
        <v>0.06</v>
      </c>
      <c r="L10" s="9"/>
      <c r="M10" s="29" t="s">
        <v>11</v>
      </c>
      <c r="N10" s="27" t="s">
        <v>12</v>
      </c>
    </row>
    <row r="11" spans="2:23" s="2" customFormat="1" ht="9" customHeight="1" x14ac:dyDescent="0.25"/>
    <row r="12" spans="2:23" s="2" customFormat="1" ht="15" customHeight="1" x14ac:dyDescent="0.25">
      <c r="C12" s="30">
        <f>SUM(C14:C17)</f>
        <v>359827.20472695056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23" s="35" customFormat="1" ht="15" customHeight="1" x14ac:dyDescent="0.25">
      <c r="C13" s="36">
        <v>0</v>
      </c>
      <c r="D13" s="36">
        <f>+C13+1</f>
        <v>1</v>
      </c>
      <c r="E13" s="36">
        <f t="shared" ref="E13:W13" si="0">+D13+1</f>
        <v>2</v>
      </c>
      <c r="F13" s="36">
        <f t="shared" si="0"/>
        <v>3</v>
      </c>
      <c r="G13" s="36">
        <f t="shared" si="0"/>
        <v>4</v>
      </c>
      <c r="H13" s="36">
        <f t="shared" si="0"/>
        <v>5</v>
      </c>
      <c r="I13" s="36">
        <f t="shared" si="0"/>
        <v>6</v>
      </c>
      <c r="J13" s="36">
        <f t="shared" si="0"/>
        <v>7</v>
      </c>
      <c r="K13" s="36">
        <f t="shared" si="0"/>
        <v>8</v>
      </c>
      <c r="L13" s="36">
        <f t="shared" si="0"/>
        <v>9</v>
      </c>
      <c r="M13" s="36">
        <f t="shared" si="0"/>
        <v>10</v>
      </c>
      <c r="N13" s="36">
        <f t="shared" si="0"/>
        <v>11</v>
      </c>
      <c r="O13" s="36">
        <f t="shared" si="0"/>
        <v>12</v>
      </c>
      <c r="P13" s="36">
        <f t="shared" si="0"/>
        <v>13</v>
      </c>
      <c r="Q13" s="36">
        <f t="shared" si="0"/>
        <v>14</v>
      </c>
      <c r="R13" s="36">
        <f t="shared" si="0"/>
        <v>15</v>
      </c>
      <c r="S13" s="36">
        <f t="shared" si="0"/>
        <v>16</v>
      </c>
      <c r="T13" s="36">
        <f t="shared" si="0"/>
        <v>17</v>
      </c>
      <c r="U13" s="36">
        <f t="shared" si="0"/>
        <v>18</v>
      </c>
      <c r="V13" s="36">
        <f t="shared" si="0"/>
        <v>19</v>
      </c>
      <c r="W13" s="36">
        <f t="shared" si="0"/>
        <v>20</v>
      </c>
    </row>
    <row r="14" spans="2:23" s="2" customFormat="1" ht="15" customHeight="1" x14ac:dyDescent="0.25">
      <c r="B14" s="59" t="s">
        <v>21</v>
      </c>
      <c r="C14" s="31">
        <v>50071.807288264841</v>
      </c>
      <c r="D14" s="32">
        <f>+C14*(1+$K$10)</f>
        <v>53076.115725560732</v>
      </c>
      <c r="E14" s="32">
        <f t="shared" ref="E14:R14" si="1">+D14*(1+$K$10)</f>
        <v>56260.682669094378</v>
      </c>
      <c r="F14" s="32">
        <f t="shared" si="1"/>
        <v>59636.323629240047</v>
      </c>
      <c r="G14" s="32">
        <f t="shared" si="1"/>
        <v>63214.503046994454</v>
      </c>
      <c r="H14" s="32">
        <f t="shared" si="1"/>
        <v>67007.373229814126</v>
      </c>
      <c r="I14" s="32">
        <f t="shared" si="1"/>
        <v>71027.815623602975</v>
      </c>
      <c r="J14" s="32">
        <f t="shared" si="1"/>
        <v>75289.484561019155</v>
      </c>
      <c r="K14" s="32">
        <f t="shared" si="1"/>
        <v>79806.853634680301</v>
      </c>
      <c r="L14" s="32">
        <f t="shared" si="1"/>
        <v>84595.264852761116</v>
      </c>
      <c r="M14" s="32">
        <f t="shared" si="1"/>
        <v>89670.98074392679</v>
      </c>
      <c r="N14" s="32">
        <f t="shared" si="1"/>
        <v>95051.239588562399</v>
      </c>
      <c r="O14" s="32">
        <f t="shared" si="1"/>
        <v>100754.31396387615</v>
      </c>
      <c r="P14" s="32">
        <f t="shared" si="1"/>
        <v>106799.57280170872</v>
      </c>
      <c r="Q14" s="32">
        <f t="shared" si="1"/>
        <v>113207.54716981125</v>
      </c>
      <c r="R14" s="34">
        <f t="shared" si="1"/>
        <v>119999.99999999993</v>
      </c>
      <c r="S14" s="32">
        <v>0</v>
      </c>
      <c r="T14" s="32">
        <v>0</v>
      </c>
      <c r="U14" s="32">
        <v>0</v>
      </c>
      <c r="V14" s="32">
        <v>0</v>
      </c>
      <c r="W14" s="33"/>
    </row>
    <row r="15" spans="2:23" s="2" customFormat="1" ht="15" customHeight="1" x14ac:dyDescent="0.25">
      <c r="B15" s="60" t="s">
        <v>22</v>
      </c>
      <c r="C15" s="31">
        <v>81067.700259095829</v>
      </c>
      <c r="D15" s="32">
        <f>+C15*(1+$K$9)</f>
        <v>84310.408269459658</v>
      </c>
      <c r="E15" s="32">
        <f t="shared" ref="E15:M15" si="2">+D15*(1+$K$9)</f>
        <v>87682.824600238047</v>
      </c>
      <c r="F15" s="32">
        <f t="shared" si="2"/>
        <v>91190.137584247568</v>
      </c>
      <c r="G15" s="32">
        <f t="shared" si="2"/>
        <v>94837.743087617477</v>
      </c>
      <c r="H15" s="32">
        <f t="shared" si="2"/>
        <v>98631.252811122176</v>
      </c>
      <c r="I15" s="32">
        <f t="shared" si="2"/>
        <v>102576.50292356707</v>
      </c>
      <c r="J15" s="32">
        <f t="shared" si="2"/>
        <v>106679.56304050975</v>
      </c>
      <c r="K15" s="32">
        <f t="shared" si="2"/>
        <v>110946.74556213013</v>
      </c>
      <c r="L15" s="32">
        <f t="shared" si="2"/>
        <v>115384.61538461535</v>
      </c>
      <c r="M15" s="34">
        <f t="shared" si="2"/>
        <v>119999.99999999997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3"/>
    </row>
    <row r="16" spans="2:23" s="2" customFormat="1" ht="15" customHeight="1" x14ac:dyDescent="0.25">
      <c r="B16" s="61" t="s">
        <v>20</v>
      </c>
      <c r="C16" s="31">
        <v>108687.69717958987</v>
      </c>
      <c r="D16" s="32">
        <f>+C16*(1+$K$8)</f>
        <v>110861.45112318167</v>
      </c>
      <c r="E16" s="32">
        <f t="shared" ref="E16:H16" si="3">+D16*(1+$K$8)</f>
        <v>113078.68014564531</v>
      </c>
      <c r="F16" s="32">
        <f t="shared" si="3"/>
        <v>115340.25374855821</v>
      </c>
      <c r="G16" s="32">
        <f t="shared" si="3"/>
        <v>117647.05882352938</v>
      </c>
      <c r="H16" s="34">
        <f t="shared" si="3"/>
        <v>119999.99999999997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/>
    </row>
    <row r="17" spans="2:23" s="2" customFormat="1" ht="15" customHeight="1" x14ac:dyDescent="0.25">
      <c r="B17" s="62" t="s">
        <v>19</v>
      </c>
      <c r="C17" s="31">
        <v>120000</v>
      </c>
      <c r="D17" s="32">
        <f>+C17*(1+$K$7)-$F$5</f>
        <v>96000</v>
      </c>
      <c r="E17" s="32">
        <f t="shared" ref="E17:G17" si="4">+D17*(1+$K$7)-$F$5</f>
        <v>72000</v>
      </c>
      <c r="F17" s="32">
        <f t="shared" si="4"/>
        <v>48000</v>
      </c>
      <c r="G17" s="32">
        <f t="shared" si="4"/>
        <v>24000</v>
      </c>
      <c r="H17" s="32">
        <f>+G17-$F$5</f>
        <v>0</v>
      </c>
      <c r="I17" s="32">
        <f>+H16-$F$5</f>
        <v>95999.999999999971</v>
      </c>
      <c r="J17" s="32">
        <f t="shared" ref="J17:S17" si="5">+I17-$F$5</f>
        <v>71999.999999999971</v>
      </c>
      <c r="K17" s="32">
        <f t="shared" si="5"/>
        <v>47999.999999999971</v>
      </c>
      <c r="L17" s="32">
        <f t="shared" si="5"/>
        <v>23999.999999999971</v>
      </c>
      <c r="M17" s="32">
        <f t="shared" si="5"/>
        <v>-2.9103830456733704E-11</v>
      </c>
      <c r="N17" s="32">
        <f>+M15-$F$5</f>
        <v>95999.999999999971</v>
      </c>
      <c r="O17" s="32">
        <f>+N17-$F$5</f>
        <v>71999.999999999971</v>
      </c>
      <c r="P17" s="32">
        <f t="shared" si="5"/>
        <v>47999.999999999971</v>
      </c>
      <c r="Q17" s="32">
        <f t="shared" si="5"/>
        <v>23999.999999999971</v>
      </c>
      <c r="R17" s="32">
        <f t="shared" si="5"/>
        <v>-2.9103830456733704E-11</v>
      </c>
      <c r="S17" s="32">
        <f>+R14-$F$5</f>
        <v>95999.999999999927</v>
      </c>
      <c r="T17" s="32">
        <f>+S17-$F$5</f>
        <v>71999.999999999927</v>
      </c>
      <c r="U17" s="32">
        <f t="shared" ref="U17:W17" si="6">+T17-$F$5</f>
        <v>47999.999999999927</v>
      </c>
      <c r="V17" s="32">
        <f t="shared" si="6"/>
        <v>23999.999999999927</v>
      </c>
      <c r="W17" s="32">
        <f t="shared" si="6"/>
        <v>-7.2759576141834259E-11</v>
      </c>
    </row>
    <row r="18" spans="2:23" s="2" customFormat="1" ht="24.95" customHeight="1" x14ac:dyDescent="0.25"/>
    <row r="19" spans="2:23" s="2" customFormat="1" ht="24.95" customHeight="1" x14ac:dyDescent="0.25"/>
    <row r="20" spans="2:23" s="2" customFormat="1" ht="24.95" customHeight="1" x14ac:dyDescent="0.25"/>
    <row r="21" spans="2:23" s="2" customFormat="1" ht="24.95" customHeight="1" x14ac:dyDescent="0.25"/>
    <row r="22" spans="2:23" s="2" customFormat="1" ht="24.95" customHeight="1" x14ac:dyDescent="0.25"/>
    <row r="23" spans="2:23" s="2" customFormat="1" ht="24.95" customHeight="1" x14ac:dyDescent="0.25"/>
    <row r="24" spans="2:23" s="2" customFormat="1" ht="24.95" customHeight="1" x14ac:dyDescent="0.25"/>
    <row r="25" spans="2:23" s="2" customFormat="1" ht="24.95" customHeight="1" x14ac:dyDescent="0.25"/>
    <row r="26" spans="2:23" s="2" customFormat="1" ht="24.95" customHeight="1" x14ac:dyDescent="0.25"/>
    <row r="27" spans="2:23" s="2" customFormat="1" ht="15" customHeight="1" x14ac:dyDescent="0.25"/>
    <row r="28" spans="2:23" s="2" customFormat="1" ht="24.95" customHeight="1" x14ac:dyDescent="0.25"/>
    <row r="29" spans="2:23" s="2" customFormat="1" ht="24.95" customHeight="1" x14ac:dyDescent="0.25"/>
    <row r="30" spans="2:23" s="2" customFormat="1" ht="24.95" customHeight="1" x14ac:dyDescent="0.25"/>
    <row r="31" spans="2:23" s="2" customFormat="1" ht="24.95" customHeight="1" x14ac:dyDescent="0.25"/>
    <row r="32" spans="2:23" s="2" customFormat="1" ht="24.95" customHeight="1" x14ac:dyDescent="0.25"/>
    <row r="33" s="2" customFormat="1" ht="24.95" customHeight="1" x14ac:dyDescent="0.25"/>
    <row r="34" s="2" customFormat="1" ht="24.95" customHeight="1" x14ac:dyDescent="0.25"/>
    <row r="35" s="2" customFormat="1" ht="24.95" customHeight="1" x14ac:dyDescent="0.25"/>
    <row r="36" s="2" customFormat="1" ht="24.95" customHeight="1" x14ac:dyDescent="0.25"/>
    <row r="37" s="2" customFormat="1" ht="24.95" customHeight="1" x14ac:dyDescent="0.25"/>
    <row r="38" s="2" customFormat="1" ht="24.95" customHeight="1" x14ac:dyDescent="0.25"/>
    <row r="39" s="2" customFormat="1" ht="24.95" customHeight="1" x14ac:dyDescent="0.25"/>
    <row r="40" s="2" customFormat="1" ht="24.95" customHeight="1" x14ac:dyDescent="0.25"/>
    <row r="41" s="2" customFormat="1" ht="24.95" customHeight="1" x14ac:dyDescent="0.25"/>
    <row r="42" s="2" customFormat="1" ht="24.95" customHeight="1" x14ac:dyDescent="0.25"/>
    <row r="43" s="2" customFormat="1" ht="24.95" customHeight="1" x14ac:dyDescent="0.25"/>
    <row r="44" s="2" customFormat="1" ht="24.95" customHeight="1" x14ac:dyDescent="0.25"/>
    <row r="45" s="2" customFormat="1" ht="24.95" customHeight="1" x14ac:dyDescent="0.25"/>
    <row r="46" s="2" customFormat="1" ht="24.95" customHeight="1" x14ac:dyDescent="0.25"/>
    <row r="47" s="2" customFormat="1" ht="24.95" customHeight="1" x14ac:dyDescent="0.25"/>
  </sheetData>
  <sheetProtection sheet="1" objects="1" scenarios="1"/>
  <mergeCells count="18">
    <mergeCell ref="K6:L6"/>
    <mergeCell ref="D12:N12"/>
    <mergeCell ref="M4:N4"/>
    <mergeCell ref="B2:N2"/>
    <mergeCell ref="B3:N3"/>
    <mergeCell ref="C4:D4"/>
    <mergeCell ref="C5:D5"/>
    <mergeCell ref="F4:H4"/>
    <mergeCell ref="F5:H5"/>
    <mergeCell ref="C7:J7"/>
    <mergeCell ref="C8:J8"/>
    <mergeCell ref="C9:J9"/>
    <mergeCell ref="C10:J10"/>
    <mergeCell ref="K5:L5"/>
    <mergeCell ref="K7:L7"/>
    <mergeCell ref="K8:L8"/>
    <mergeCell ref="K9:L9"/>
    <mergeCell ref="K10:L10"/>
  </mergeCells>
  <pageMargins left="0.39370078740157483" right="0.39370078740157483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2023-11-15T10:47:53Z</cp:lastPrinted>
  <dcterms:created xsi:type="dcterms:W3CDTF">2023-11-15T08:41:51Z</dcterms:created>
  <dcterms:modified xsi:type="dcterms:W3CDTF">2023-11-15T10:51:35Z</dcterms:modified>
</cp:coreProperties>
</file>